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mconstruction-my.sharepoint.com/personal/nick_ebmconstruction_net/Documents/Desktop/estimating sheets/"/>
    </mc:Choice>
  </mc:AlternateContent>
  <xr:revisionPtr revIDLastSave="91" documentId="8_{9FE86FEB-8A1D-4118-BE37-4845484A9C60}" xr6:coauthVersionLast="47" xr6:coauthVersionMax="47" xr10:uidLastSave="{CE94A99A-C68C-4BD3-87D3-50CCEF14052D}"/>
  <bookViews>
    <workbookView xWindow="-120" yWindow="-120" windowWidth="29040" windowHeight="15840" tabRatio="778" xr2:uid="{00000000-000D-0000-FFFF-FFFF00000000}"/>
  </bookViews>
  <sheets>
    <sheet name="Labor 1" sheetId="1" r:id="rId1"/>
    <sheet name="Labor 2" sheetId="27" r:id="rId2"/>
    <sheet name="Labor 3" sheetId="28" r:id="rId3"/>
    <sheet name="SCOPE" sheetId="36" r:id="rId4"/>
    <sheet name="Material 1" sheetId="8" r:id="rId5"/>
    <sheet name="Material 2" sheetId="9" r:id="rId6"/>
    <sheet name="Material 3" sheetId="10" r:id="rId7"/>
    <sheet name="Material 4" sheetId="38" r:id="rId8"/>
    <sheet name="Material 5" sheetId="39" r:id="rId9"/>
    <sheet name="BOM1" sheetId="34" r:id="rId10"/>
    <sheet name="BOM2" sheetId="42" r:id="rId11"/>
    <sheet name="BOM3" sheetId="43" r:id="rId12"/>
    <sheet name="BOM4" sheetId="44" r:id="rId13"/>
    <sheet name="BOM5" sheetId="45" r:id="rId14"/>
    <sheet name="Total" sheetId="13" r:id="rId15"/>
    <sheet name="Cust Summary" sheetId="35" r:id="rId16"/>
    <sheet name="Subcont" sheetId="11" r:id="rId17"/>
    <sheet name="SubcontBOM" sheetId="47" r:id="rId18"/>
    <sheet name="Freight 1" sheetId="30" r:id="rId19"/>
    <sheet name="Freight 2" sheetId="31" r:id="rId20"/>
    <sheet name="Freight 3" sheetId="32" r:id="rId21"/>
    <sheet name="Freight 4" sheetId="41" r:id="rId22"/>
    <sheet name="Freight 5" sheetId="40" r:id="rId23"/>
    <sheet name="SUMMARY" sheetId="46" r:id="rId24"/>
    <sheet name="Sub. Freight" sheetId="33" r:id="rId25"/>
    <sheet name="EBM Rate SHEET" sheetId="29" r:id="rId26"/>
    <sheet name="Job Info" sheetId="14" r:id="rId27"/>
    <sheet name="Tax " sheetId="37" r:id="rId28"/>
  </sheets>
  <definedNames>
    <definedName name="_xlnm.Print_Area" localSheetId="9">'BOM1'!$A$1:$I$56</definedName>
    <definedName name="_xlnm.Print_Area" localSheetId="10">'BOM2'!$A$1:$H$55</definedName>
    <definedName name="_xlnm.Print_Area" localSheetId="11">'BOM3'!$A$1:$H$55</definedName>
    <definedName name="_xlnm.Print_Area" localSheetId="12">'BOM4'!$A$1:$H$55</definedName>
    <definedName name="_xlnm.Print_Area" localSheetId="13">'BOM5'!$A$1:$H$55</definedName>
    <definedName name="_xlnm.Print_Area" localSheetId="18">'Freight 1'!$A$1:$O$59</definedName>
    <definedName name="_xlnm.Print_Area" localSheetId="19">'Freight 2'!$A$1:$O$59</definedName>
    <definedName name="_xlnm.Print_Area" localSheetId="20">'Freight 3'!$A$1:$O$59</definedName>
    <definedName name="_xlnm.Print_Area" localSheetId="21">'Freight 4'!$A$1:$O$59</definedName>
    <definedName name="_xlnm.Print_Area" localSheetId="22">'Freight 5'!$A$1:$O$59</definedName>
    <definedName name="_xlnm.Print_Area" localSheetId="26">'Job Info'!$A$1:$AD$50</definedName>
    <definedName name="_xlnm.Print_Area" localSheetId="0">'Labor 1'!$A$1:$AD$127</definedName>
    <definedName name="_xlnm.Print_Area" localSheetId="1">'Labor 2'!$A$1:$AD$127</definedName>
    <definedName name="_xlnm.Print_Area" localSheetId="24">'Sub. Freight'!$A$1:$O$59</definedName>
    <definedName name="_xlnm.Print_Area" localSheetId="27">'Tax '!$A$1:$K$69</definedName>
    <definedName name="_xlnm.Print_Area" localSheetId="14">Total!$A$1:$E$51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6" i="28" l="1"/>
  <c r="AD25" i="28"/>
  <c r="AA21" i="28"/>
  <c r="F64" i="28"/>
  <c r="F63" i="28"/>
  <c r="R47" i="28"/>
  <c r="AD26" i="27"/>
  <c r="AD25" i="27"/>
  <c r="AA21" i="27"/>
  <c r="F64" i="27"/>
  <c r="F63" i="27"/>
  <c r="R47" i="27"/>
  <c r="AD26" i="1"/>
  <c r="AD25" i="1"/>
  <c r="AA21" i="1"/>
  <c r="AA24" i="1"/>
  <c r="F64" i="1"/>
  <c r="F63" i="1"/>
  <c r="R47" i="1"/>
  <c r="Y37" i="28"/>
  <c r="AD36" i="28"/>
  <c r="AD35" i="28"/>
  <c r="AD34" i="28"/>
  <c r="P47" i="28"/>
  <c r="V38" i="28" s="1"/>
  <c r="Y37" i="27"/>
  <c r="AD36" i="27"/>
  <c r="AD35" i="27"/>
  <c r="AD34" i="27"/>
  <c r="AD37" i="27" s="1"/>
  <c r="P47" i="27"/>
  <c r="V38" i="27" s="1"/>
  <c r="AD35" i="1"/>
  <c r="AD36" i="1"/>
  <c r="AD34" i="1"/>
  <c r="P47" i="1"/>
  <c r="V38" i="1" s="1"/>
  <c r="M9" i="8"/>
  <c r="AD37" i="28" l="1"/>
  <c r="AD37" i="1"/>
  <c r="K53" i="10"/>
  <c r="C10" i="47" l="1"/>
  <c r="C11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26" i="47"/>
  <c r="C27" i="47"/>
  <c r="C28" i="47"/>
  <c r="C29" i="47"/>
  <c r="C30" i="47"/>
  <c r="C31" i="47"/>
  <c r="C32" i="47"/>
  <c r="C33" i="47"/>
  <c r="C34" i="47"/>
  <c r="C35" i="47"/>
  <c r="C36" i="47"/>
  <c r="C37" i="47"/>
  <c r="C38" i="47"/>
  <c r="C39" i="47"/>
  <c r="C40" i="47"/>
  <c r="C41" i="47"/>
  <c r="C42" i="47"/>
  <c r="C43" i="47"/>
  <c r="C44" i="47"/>
  <c r="C45" i="47"/>
  <c r="C46" i="47"/>
  <c r="C47" i="47"/>
  <c r="C48" i="47"/>
  <c r="C49" i="47"/>
  <c r="C50" i="47"/>
  <c r="C51" i="47"/>
  <c r="C52" i="47"/>
  <c r="C53" i="47"/>
  <c r="C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40" i="47"/>
  <c r="B41" i="47"/>
  <c r="B42" i="47"/>
  <c r="B43" i="47"/>
  <c r="B44" i="47"/>
  <c r="B45" i="47"/>
  <c r="B46" i="47"/>
  <c r="B47" i="47"/>
  <c r="B48" i="47"/>
  <c r="B49" i="47"/>
  <c r="B50" i="47"/>
  <c r="B51" i="47"/>
  <c r="B52" i="47"/>
  <c r="B53" i="47"/>
  <c r="B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9" i="47"/>
  <c r="C5" i="47"/>
  <c r="F3" i="47"/>
  <c r="C3" i="47"/>
  <c r="G39" i="9" l="1"/>
  <c r="I39" i="9" s="1"/>
  <c r="K39" i="9"/>
  <c r="M39" i="9"/>
  <c r="O39" i="9"/>
  <c r="G40" i="9"/>
  <c r="I40" i="9" s="1"/>
  <c r="K40" i="9"/>
  <c r="O40" i="9" s="1"/>
  <c r="M40" i="9"/>
  <c r="G41" i="9"/>
  <c r="I41" i="9"/>
  <c r="K41" i="9"/>
  <c r="O41" i="9" s="1"/>
  <c r="M41" i="9"/>
  <c r="AD23" i="28" l="1"/>
  <c r="AC23" i="28"/>
  <c r="AA23" i="28"/>
  <c r="AD23" i="27" l="1"/>
  <c r="AC23" i="27"/>
  <c r="AA23" i="27"/>
  <c r="K4" i="40"/>
  <c r="K4" i="41"/>
  <c r="K4" i="32"/>
  <c r="K4" i="31"/>
  <c r="K4" i="30"/>
  <c r="AC23" i="1" l="1"/>
  <c r="AD23" i="1"/>
  <c r="AA23" i="1"/>
  <c r="B294" i="46" l="1"/>
  <c r="B295" i="46"/>
  <c r="B296" i="46"/>
  <c r="B297" i="46"/>
  <c r="B298" i="46"/>
  <c r="B299" i="46"/>
  <c r="B300" i="46"/>
  <c r="B301" i="46"/>
  <c r="B302" i="46"/>
  <c r="B303" i="46"/>
  <c r="B304" i="46"/>
  <c r="B305" i="46"/>
  <c r="B306" i="46"/>
  <c r="B307" i="46"/>
  <c r="B308" i="46"/>
  <c r="B309" i="46"/>
  <c r="B310" i="46"/>
  <c r="B311" i="46"/>
  <c r="B312" i="46"/>
  <c r="B313" i="46"/>
  <c r="B314" i="46"/>
  <c r="B315" i="46"/>
  <c r="B316" i="46"/>
  <c r="B317" i="46"/>
  <c r="B318" i="46"/>
  <c r="B319" i="46"/>
  <c r="B320" i="46"/>
  <c r="B321" i="46"/>
  <c r="B322" i="46"/>
  <c r="B323" i="46"/>
  <c r="B324" i="46"/>
  <c r="B325" i="46"/>
  <c r="B326" i="46"/>
  <c r="B327" i="46"/>
  <c r="B328" i="46"/>
  <c r="B329" i="46"/>
  <c r="B330" i="46"/>
  <c r="B331" i="46"/>
  <c r="B332" i="46"/>
  <c r="B333" i="46"/>
  <c r="B334" i="46"/>
  <c r="B335" i="46"/>
  <c r="B336" i="46"/>
  <c r="B337" i="46"/>
  <c r="B293" i="46"/>
  <c r="A294" i="46"/>
  <c r="A295" i="46"/>
  <c r="A296" i="46"/>
  <c r="A297" i="46"/>
  <c r="A298" i="46"/>
  <c r="A299" i="46"/>
  <c r="A300" i="46"/>
  <c r="A301" i="46"/>
  <c r="A302" i="46"/>
  <c r="A303" i="46"/>
  <c r="A304" i="46"/>
  <c r="A305" i="46"/>
  <c r="A306" i="46"/>
  <c r="A307" i="46"/>
  <c r="A308" i="46"/>
  <c r="A309" i="46"/>
  <c r="A310" i="46"/>
  <c r="A311" i="46"/>
  <c r="A312" i="46"/>
  <c r="A313" i="46"/>
  <c r="A314" i="46"/>
  <c r="A315" i="46"/>
  <c r="A316" i="46"/>
  <c r="A317" i="46"/>
  <c r="A318" i="46"/>
  <c r="A319" i="46"/>
  <c r="A320" i="46"/>
  <c r="A321" i="46"/>
  <c r="A322" i="46"/>
  <c r="A323" i="46"/>
  <c r="A324" i="46"/>
  <c r="A325" i="46"/>
  <c r="A326" i="46"/>
  <c r="A327" i="46"/>
  <c r="A328" i="46"/>
  <c r="A329" i="46"/>
  <c r="A330" i="46"/>
  <c r="A331" i="46"/>
  <c r="A332" i="46"/>
  <c r="A333" i="46"/>
  <c r="A334" i="46"/>
  <c r="A335" i="46"/>
  <c r="A336" i="46"/>
  <c r="A337" i="46"/>
  <c r="A293" i="46"/>
  <c r="B249" i="46"/>
  <c r="B250" i="46"/>
  <c r="B251" i="46"/>
  <c r="B252" i="46"/>
  <c r="B253" i="46"/>
  <c r="B254" i="46"/>
  <c r="B255" i="46"/>
  <c r="B256" i="46"/>
  <c r="B257" i="46"/>
  <c r="B258" i="46"/>
  <c r="B259" i="46"/>
  <c r="B260" i="46"/>
  <c r="B261" i="46"/>
  <c r="B262" i="46"/>
  <c r="B263" i="46"/>
  <c r="B264" i="46"/>
  <c r="B265" i="46"/>
  <c r="B266" i="46"/>
  <c r="B267" i="46"/>
  <c r="B268" i="46"/>
  <c r="B269" i="46"/>
  <c r="B270" i="46"/>
  <c r="B271" i="46"/>
  <c r="B272" i="46"/>
  <c r="B273" i="46"/>
  <c r="B274" i="46"/>
  <c r="B275" i="46"/>
  <c r="B276" i="46"/>
  <c r="B277" i="46"/>
  <c r="B278" i="46"/>
  <c r="B279" i="46"/>
  <c r="B280" i="46"/>
  <c r="B281" i="46"/>
  <c r="B282" i="46"/>
  <c r="B283" i="46"/>
  <c r="B284" i="46"/>
  <c r="B285" i="46"/>
  <c r="B286" i="46"/>
  <c r="B287" i="46"/>
  <c r="B288" i="46"/>
  <c r="B289" i="46"/>
  <c r="B290" i="46"/>
  <c r="B291" i="46"/>
  <c r="B292" i="46"/>
  <c r="B248" i="46"/>
  <c r="A249" i="46"/>
  <c r="A250" i="46"/>
  <c r="A251" i="46"/>
  <c r="A252" i="46"/>
  <c r="A253" i="46"/>
  <c r="A254" i="46"/>
  <c r="A255" i="46"/>
  <c r="A256" i="46"/>
  <c r="A257" i="46"/>
  <c r="A258" i="46"/>
  <c r="A259" i="46"/>
  <c r="A260" i="46"/>
  <c r="A261" i="46"/>
  <c r="A262" i="46"/>
  <c r="A263" i="46"/>
  <c r="A264" i="46"/>
  <c r="A265" i="46"/>
  <c r="A266" i="46"/>
  <c r="A267" i="46"/>
  <c r="A268" i="46"/>
  <c r="A269" i="46"/>
  <c r="A270" i="46"/>
  <c r="A271" i="46"/>
  <c r="A272" i="46"/>
  <c r="A273" i="46"/>
  <c r="A274" i="46"/>
  <c r="A275" i="46"/>
  <c r="A276" i="46"/>
  <c r="A277" i="46"/>
  <c r="A278" i="46"/>
  <c r="A279" i="46"/>
  <c r="A280" i="46"/>
  <c r="A281" i="46"/>
  <c r="A282" i="46"/>
  <c r="A283" i="46"/>
  <c r="A284" i="46"/>
  <c r="A285" i="46"/>
  <c r="A286" i="46"/>
  <c r="A287" i="46"/>
  <c r="A288" i="46"/>
  <c r="A289" i="46"/>
  <c r="A290" i="46"/>
  <c r="A291" i="46"/>
  <c r="A292" i="46"/>
  <c r="A248" i="46"/>
  <c r="B204" i="46"/>
  <c r="B205" i="46"/>
  <c r="B206" i="46"/>
  <c r="B207" i="46"/>
  <c r="B208" i="46"/>
  <c r="B209" i="46"/>
  <c r="B210" i="46"/>
  <c r="B211" i="46"/>
  <c r="B212" i="46"/>
  <c r="B213" i="46"/>
  <c r="B214" i="46"/>
  <c r="B215" i="46"/>
  <c r="B216" i="46"/>
  <c r="B217" i="46"/>
  <c r="B218" i="46"/>
  <c r="B219" i="46"/>
  <c r="B220" i="46"/>
  <c r="B221" i="46"/>
  <c r="B222" i="46"/>
  <c r="B223" i="46"/>
  <c r="B224" i="46"/>
  <c r="B225" i="46"/>
  <c r="B226" i="46"/>
  <c r="B227" i="46"/>
  <c r="B228" i="46"/>
  <c r="B229" i="46"/>
  <c r="B230" i="46"/>
  <c r="B231" i="46"/>
  <c r="B232" i="46"/>
  <c r="B233" i="46"/>
  <c r="B234" i="46"/>
  <c r="B235" i="46"/>
  <c r="B236" i="46"/>
  <c r="B237" i="46"/>
  <c r="B238" i="46"/>
  <c r="B239" i="46"/>
  <c r="B240" i="46"/>
  <c r="B241" i="46"/>
  <c r="B242" i="46"/>
  <c r="B243" i="46"/>
  <c r="B244" i="46"/>
  <c r="B245" i="46"/>
  <c r="B246" i="46"/>
  <c r="B247" i="46"/>
  <c r="B203" i="46"/>
  <c r="A247" i="46"/>
  <c r="A204" i="46"/>
  <c r="A205" i="46"/>
  <c r="A206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03" i="46"/>
  <c r="B159" i="46"/>
  <c r="B160" i="46"/>
  <c r="B161" i="46"/>
  <c r="B162" i="46"/>
  <c r="B163" i="46"/>
  <c r="B164" i="46"/>
  <c r="B165" i="46"/>
  <c r="B166" i="46"/>
  <c r="B167" i="46"/>
  <c r="B168" i="46"/>
  <c r="B169" i="46"/>
  <c r="B170" i="46"/>
  <c r="B171" i="46"/>
  <c r="B172" i="46"/>
  <c r="B173" i="46"/>
  <c r="B174" i="46"/>
  <c r="B175" i="46"/>
  <c r="B176" i="46"/>
  <c r="B177" i="46"/>
  <c r="B178" i="46"/>
  <c r="B179" i="46"/>
  <c r="B180" i="46"/>
  <c r="B181" i="46"/>
  <c r="B182" i="46"/>
  <c r="B183" i="46"/>
  <c r="B184" i="46"/>
  <c r="B185" i="46"/>
  <c r="B186" i="46"/>
  <c r="B187" i="46"/>
  <c r="B188" i="46"/>
  <c r="B189" i="46"/>
  <c r="B190" i="46"/>
  <c r="B191" i="46"/>
  <c r="B192" i="46"/>
  <c r="B193" i="46"/>
  <c r="B194" i="46"/>
  <c r="B195" i="46"/>
  <c r="B196" i="46"/>
  <c r="B197" i="46"/>
  <c r="B198" i="46"/>
  <c r="B199" i="46"/>
  <c r="B200" i="46"/>
  <c r="B201" i="46"/>
  <c r="B202" i="46"/>
  <c r="B158" i="46"/>
  <c r="A159" i="46"/>
  <c r="A160" i="46"/>
  <c r="A161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158" i="46"/>
  <c r="B114" i="46"/>
  <c r="B115" i="46"/>
  <c r="B116" i="46"/>
  <c r="B117" i="46"/>
  <c r="B118" i="46"/>
  <c r="B119" i="46"/>
  <c r="B120" i="46"/>
  <c r="B121" i="46"/>
  <c r="B122" i="46"/>
  <c r="B123" i="46"/>
  <c r="B124" i="46"/>
  <c r="B125" i="46"/>
  <c r="B126" i="46"/>
  <c r="B127" i="46"/>
  <c r="B128" i="46"/>
  <c r="B129" i="46"/>
  <c r="B130" i="46"/>
  <c r="B131" i="46"/>
  <c r="B132" i="46"/>
  <c r="B133" i="46"/>
  <c r="B134" i="46"/>
  <c r="B135" i="46"/>
  <c r="B136" i="46"/>
  <c r="B137" i="46"/>
  <c r="B138" i="46"/>
  <c r="B139" i="46"/>
  <c r="B140" i="46"/>
  <c r="B141" i="46"/>
  <c r="B142" i="46"/>
  <c r="B143" i="46"/>
  <c r="B144" i="46"/>
  <c r="B145" i="46"/>
  <c r="B146" i="46"/>
  <c r="B147" i="46"/>
  <c r="B148" i="46"/>
  <c r="B149" i="46"/>
  <c r="B150" i="46"/>
  <c r="B151" i="46"/>
  <c r="B152" i="46"/>
  <c r="B153" i="46"/>
  <c r="B154" i="46"/>
  <c r="B155" i="46"/>
  <c r="B156" i="46"/>
  <c r="B157" i="46"/>
  <c r="B113" i="46"/>
  <c r="A114" i="46"/>
  <c r="A115" i="46"/>
  <c r="A116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54" i="46"/>
  <c r="A155" i="46"/>
  <c r="A156" i="46"/>
  <c r="A157" i="46"/>
  <c r="A113" i="46"/>
  <c r="C112" i="46"/>
  <c r="C77" i="46"/>
  <c r="C78" i="46"/>
  <c r="C79" i="46"/>
  <c r="C80" i="46"/>
  <c r="C81" i="46"/>
  <c r="C82" i="46"/>
  <c r="C83" i="46"/>
  <c r="C84" i="46"/>
  <c r="C85" i="46"/>
  <c r="C86" i="46"/>
  <c r="C87" i="46"/>
  <c r="C88" i="46"/>
  <c r="C89" i="46"/>
  <c r="C90" i="46"/>
  <c r="C91" i="46"/>
  <c r="C92" i="46"/>
  <c r="C93" i="46"/>
  <c r="C94" i="46"/>
  <c r="C95" i="46"/>
  <c r="C96" i="46"/>
  <c r="C97" i="46"/>
  <c r="C98" i="46"/>
  <c r="C99" i="46"/>
  <c r="C100" i="46"/>
  <c r="C101" i="46"/>
  <c r="C102" i="46"/>
  <c r="C103" i="46"/>
  <c r="C104" i="46"/>
  <c r="C105" i="46"/>
  <c r="C106" i="46"/>
  <c r="C107" i="46"/>
  <c r="C108" i="46"/>
  <c r="C109" i="46"/>
  <c r="C110" i="46"/>
  <c r="C111" i="46"/>
  <c r="C76" i="46"/>
  <c r="B77" i="46"/>
  <c r="B78" i="46"/>
  <c r="B79" i="46"/>
  <c r="B80" i="46"/>
  <c r="B81" i="46"/>
  <c r="B82" i="46"/>
  <c r="B83" i="46"/>
  <c r="B84" i="46"/>
  <c r="B85" i="46"/>
  <c r="B86" i="46"/>
  <c r="B87" i="46"/>
  <c r="B88" i="46"/>
  <c r="B89" i="46"/>
  <c r="B90" i="46"/>
  <c r="B91" i="46"/>
  <c r="B92" i="46"/>
  <c r="B93" i="46"/>
  <c r="B94" i="46"/>
  <c r="B95" i="46"/>
  <c r="B96" i="46"/>
  <c r="B97" i="46"/>
  <c r="B98" i="46"/>
  <c r="B99" i="46"/>
  <c r="B100" i="46"/>
  <c r="B101" i="46"/>
  <c r="B102" i="46"/>
  <c r="B103" i="46"/>
  <c r="B104" i="46"/>
  <c r="B105" i="46"/>
  <c r="B106" i="46"/>
  <c r="B107" i="46"/>
  <c r="B108" i="46"/>
  <c r="B109" i="46"/>
  <c r="B110" i="46"/>
  <c r="B111" i="46"/>
  <c r="B112" i="46"/>
  <c r="B76" i="46"/>
  <c r="A107" i="46"/>
  <c r="A108" i="46"/>
  <c r="A109" i="46"/>
  <c r="A110" i="46"/>
  <c r="A111" i="46"/>
  <c r="A112" i="46"/>
  <c r="A77" i="46"/>
  <c r="A78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76" i="46"/>
  <c r="C40" i="46"/>
  <c r="C41" i="46"/>
  <c r="C42" i="46"/>
  <c r="C43" i="46"/>
  <c r="C44" i="46"/>
  <c r="C45" i="46"/>
  <c r="C46" i="46"/>
  <c r="C47" i="46"/>
  <c r="C48" i="46"/>
  <c r="C49" i="46"/>
  <c r="C50" i="46"/>
  <c r="C51" i="46"/>
  <c r="C52" i="46"/>
  <c r="C53" i="46"/>
  <c r="C54" i="46"/>
  <c r="C55" i="46"/>
  <c r="C56" i="46"/>
  <c r="C57" i="46"/>
  <c r="C58" i="46"/>
  <c r="C59" i="46"/>
  <c r="C60" i="46"/>
  <c r="C61" i="46"/>
  <c r="C62" i="46"/>
  <c r="C63" i="46"/>
  <c r="C64" i="46"/>
  <c r="C65" i="46"/>
  <c r="C66" i="46"/>
  <c r="C67" i="46"/>
  <c r="C68" i="46"/>
  <c r="C69" i="46"/>
  <c r="C70" i="46"/>
  <c r="C71" i="46"/>
  <c r="C72" i="46"/>
  <c r="C73" i="46"/>
  <c r="C74" i="46"/>
  <c r="C75" i="46"/>
  <c r="C39" i="46"/>
  <c r="B40" i="46"/>
  <c r="B41" i="46"/>
  <c r="B42" i="46"/>
  <c r="B43" i="46"/>
  <c r="B44" i="46"/>
  <c r="B45" i="46"/>
  <c r="B46" i="46"/>
  <c r="B47" i="46"/>
  <c r="B48" i="46"/>
  <c r="B49" i="46"/>
  <c r="B50" i="46"/>
  <c r="B51" i="46"/>
  <c r="B52" i="46"/>
  <c r="B53" i="46"/>
  <c r="B54" i="46"/>
  <c r="B55" i="46"/>
  <c r="B56" i="46"/>
  <c r="B57" i="46"/>
  <c r="B58" i="46"/>
  <c r="B59" i="46"/>
  <c r="B60" i="46"/>
  <c r="B61" i="46"/>
  <c r="B62" i="46"/>
  <c r="B63" i="46"/>
  <c r="B64" i="46"/>
  <c r="B65" i="46"/>
  <c r="B66" i="46"/>
  <c r="B67" i="46"/>
  <c r="B68" i="46"/>
  <c r="B69" i="46"/>
  <c r="B70" i="46"/>
  <c r="B71" i="46"/>
  <c r="B72" i="46"/>
  <c r="B73" i="46"/>
  <c r="B74" i="46"/>
  <c r="B75" i="46"/>
  <c r="B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71" i="46"/>
  <c r="A72" i="46"/>
  <c r="A73" i="46"/>
  <c r="A74" i="46"/>
  <c r="A75" i="46"/>
  <c r="A39" i="46"/>
  <c r="C3" i="46"/>
  <c r="C4" i="46"/>
  <c r="C5" i="46"/>
  <c r="C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2" i="46"/>
  <c r="B3" i="46"/>
  <c r="B4" i="46"/>
  <c r="B5" i="46"/>
  <c r="B6" i="46"/>
  <c r="B7" i="46"/>
  <c r="B8" i="46"/>
  <c r="B9" i="46"/>
  <c r="B10" i="46"/>
  <c r="B11" i="46"/>
  <c r="B12" i="46"/>
  <c r="B13" i="46"/>
  <c r="B14" i="46"/>
  <c r="B15" i="46"/>
  <c r="B16" i="46"/>
  <c r="B17" i="46"/>
  <c r="B18" i="46"/>
  <c r="B19" i="46"/>
  <c r="B20" i="46"/>
  <c r="B21" i="46"/>
  <c r="B22" i="46"/>
  <c r="B23" i="46"/>
  <c r="B24" i="46"/>
  <c r="B25" i="46"/>
  <c r="B26" i="46"/>
  <c r="B27" i="46"/>
  <c r="B28" i="46"/>
  <c r="B29" i="46"/>
  <c r="B30" i="46"/>
  <c r="B31" i="46"/>
  <c r="B32" i="46"/>
  <c r="B33" i="46"/>
  <c r="B34" i="46"/>
  <c r="B35" i="46"/>
  <c r="B36" i="46"/>
  <c r="B37" i="46"/>
  <c r="B38" i="46"/>
  <c r="B2" i="46"/>
  <c r="A3" i="46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2" i="46"/>
  <c r="N10" i="40"/>
  <c r="A519" i="46" s="1"/>
  <c r="N11" i="40"/>
  <c r="A520" i="46" s="1"/>
  <c r="N12" i="40"/>
  <c r="A521" i="46" s="1"/>
  <c r="N13" i="40"/>
  <c r="A522" i="46" s="1"/>
  <c r="N14" i="40"/>
  <c r="A523" i="46" s="1"/>
  <c r="N15" i="40"/>
  <c r="A524" i="46" s="1"/>
  <c r="N16" i="40"/>
  <c r="A525" i="46" s="1"/>
  <c r="N17" i="40"/>
  <c r="A526" i="46" s="1"/>
  <c r="N18" i="40"/>
  <c r="A527" i="46" s="1"/>
  <c r="N19" i="40"/>
  <c r="A528" i="46" s="1"/>
  <c r="N20" i="40"/>
  <c r="A529" i="46" s="1"/>
  <c r="N21" i="40"/>
  <c r="A530" i="46" s="1"/>
  <c r="N22" i="40"/>
  <c r="A531" i="46" s="1"/>
  <c r="N23" i="40"/>
  <c r="A532" i="46" s="1"/>
  <c r="N24" i="40"/>
  <c r="A533" i="46" s="1"/>
  <c r="N25" i="40"/>
  <c r="A534" i="46" s="1"/>
  <c r="N26" i="40"/>
  <c r="A535" i="46" s="1"/>
  <c r="N27" i="40"/>
  <c r="A536" i="46" s="1"/>
  <c r="N28" i="40"/>
  <c r="A537" i="46" s="1"/>
  <c r="N29" i="40"/>
  <c r="A538" i="46" s="1"/>
  <c r="N30" i="40"/>
  <c r="A539" i="46" s="1"/>
  <c r="N31" i="40"/>
  <c r="A540" i="46" s="1"/>
  <c r="N32" i="40"/>
  <c r="A541" i="46" s="1"/>
  <c r="N33" i="40"/>
  <c r="A542" i="46" s="1"/>
  <c r="N34" i="40"/>
  <c r="A543" i="46" s="1"/>
  <c r="N35" i="40"/>
  <c r="A544" i="46" s="1"/>
  <c r="N36" i="40"/>
  <c r="A545" i="46" s="1"/>
  <c r="N37" i="40"/>
  <c r="A546" i="46" s="1"/>
  <c r="N38" i="40"/>
  <c r="A547" i="46" s="1"/>
  <c r="N39" i="40"/>
  <c r="A548" i="46" s="1"/>
  <c r="N40" i="40"/>
  <c r="A549" i="46" s="1"/>
  <c r="N41" i="40"/>
  <c r="A550" i="46" s="1"/>
  <c r="N42" i="40"/>
  <c r="A551" i="46" s="1"/>
  <c r="N43" i="40"/>
  <c r="A552" i="46" s="1"/>
  <c r="N44" i="40"/>
  <c r="A553" i="46" s="1"/>
  <c r="N45" i="40"/>
  <c r="A554" i="46" s="1"/>
  <c r="N46" i="40"/>
  <c r="A555" i="46" s="1"/>
  <c r="N47" i="40"/>
  <c r="A556" i="46" s="1"/>
  <c r="N48" i="40"/>
  <c r="A557" i="46" s="1"/>
  <c r="N49" i="40"/>
  <c r="A558" i="46" s="1"/>
  <c r="N50" i="40"/>
  <c r="A559" i="46" s="1"/>
  <c r="N51" i="40"/>
  <c r="A560" i="46" s="1"/>
  <c r="N52" i="40"/>
  <c r="A561" i="46" s="1"/>
  <c r="N53" i="40"/>
  <c r="A562" i="46" s="1"/>
  <c r="N9" i="40"/>
  <c r="A518" i="46" s="1"/>
  <c r="N10" i="41"/>
  <c r="A474" i="46" s="1"/>
  <c r="N11" i="41"/>
  <c r="A475" i="46" s="1"/>
  <c r="N12" i="41"/>
  <c r="A476" i="46" s="1"/>
  <c r="N13" i="41"/>
  <c r="A477" i="46" s="1"/>
  <c r="N14" i="41"/>
  <c r="A478" i="46" s="1"/>
  <c r="N15" i="41"/>
  <c r="A479" i="46" s="1"/>
  <c r="N16" i="41"/>
  <c r="A480" i="46" s="1"/>
  <c r="N17" i="41"/>
  <c r="A481" i="46" s="1"/>
  <c r="N18" i="41"/>
  <c r="A482" i="46" s="1"/>
  <c r="N19" i="41"/>
  <c r="A483" i="46" s="1"/>
  <c r="N20" i="41"/>
  <c r="A484" i="46" s="1"/>
  <c r="N21" i="41"/>
  <c r="A485" i="46" s="1"/>
  <c r="N22" i="41"/>
  <c r="A486" i="46" s="1"/>
  <c r="N23" i="41"/>
  <c r="A487" i="46" s="1"/>
  <c r="N24" i="41"/>
  <c r="A488" i="46" s="1"/>
  <c r="N25" i="41"/>
  <c r="A489" i="46" s="1"/>
  <c r="N26" i="41"/>
  <c r="A490" i="46" s="1"/>
  <c r="N27" i="41"/>
  <c r="A491" i="46" s="1"/>
  <c r="N28" i="41"/>
  <c r="A492" i="46" s="1"/>
  <c r="N29" i="41"/>
  <c r="A493" i="46" s="1"/>
  <c r="N30" i="41"/>
  <c r="A494" i="46" s="1"/>
  <c r="N31" i="41"/>
  <c r="A495" i="46" s="1"/>
  <c r="N32" i="41"/>
  <c r="A496" i="46" s="1"/>
  <c r="N33" i="41"/>
  <c r="A497" i="46" s="1"/>
  <c r="N34" i="41"/>
  <c r="A498" i="46" s="1"/>
  <c r="N35" i="41"/>
  <c r="A499" i="46" s="1"/>
  <c r="N36" i="41"/>
  <c r="A500" i="46" s="1"/>
  <c r="N37" i="41"/>
  <c r="A501" i="46" s="1"/>
  <c r="N38" i="41"/>
  <c r="A502" i="46" s="1"/>
  <c r="N39" i="41"/>
  <c r="A503" i="46" s="1"/>
  <c r="N40" i="41"/>
  <c r="A504" i="46" s="1"/>
  <c r="N41" i="41"/>
  <c r="A505" i="46" s="1"/>
  <c r="N42" i="41"/>
  <c r="A506" i="46" s="1"/>
  <c r="N43" i="41"/>
  <c r="A507" i="46" s="1"/>
  <c r="N44" i="41"/>
  <c r="A508" i="46" s="1"/>
  <c r="N45" i="41"/>
  <c r="A509" i="46" s="1"/>
  <c r="N46" i="41"/>
  <c r="A510" i="46" s="1"/>
  <c r="N47" i="41"/>
  <c r="A511" i="46" s="1"/>
  <c r="N48" i="41"/>
  <c r="A512" i="46" s="1"/>
  <c r="N49" i="41"/>
  <c r="A513" i="46" s="1"/>
  <c r="N50" i="41"/>
  <c r="A514" i="46" s="1"/>
  <c r="N51" i="41"/>
  <c r="A515" i="46" s="1"/>
  <c r="N52" i="41"/>
  <c r="A516" i="46" s="1"/>
  <c r="N53" i="41"/>
  <c r="A517" i="46" s="1"/>
  <c r="N9" i="41"/>
  <c r="A473" i="46" s="1"/>
  <c r="N10" i="32"/>
  <c r="A429" i="46" s="1"/>
  <c r="N11" i="32"/>
  <c r="A430" i="46" s="1"/>
  <c r="N12" i="32"/>
  <c r="A431" i="46" s="1"/>
  <c r="N13" i="32"/>
  <c r="A432" i="46" s="1"/>
  <c r="N14" i="32"/>
  <c r="A433" i="46" s="1"/>
  <c r="N15" i="32"/>
  <c r="A434" i="46" s="1"/>
  <c r="N16" i="32"/>
  <c r="A435" i="46" s="1"/>
  <c r="N17" i="32"/>
  <c r="A436" i="46" s="1"/>
  <c r="N18" i="32"/>
  <c r="A437" i="46" s="1"/>
  <c r="N19" i="32"/>
  <c r="A438" i="46" s="1"/>
  <c r="N20" i="32"/>
  <c r="A439" i="46" s="1"/>
  <c r="N21" i="32"/>
  <c r="A440" i="46" s="1"/>
  <c r="N22" i="32"/>
  <c r="A441" i="46" s="1"/>
  <c r="N23" i="32"/>
  <c r="A442" i="46" s="1"/>
  <c r="N24" i="32"/>
  <c r="A443" i="46" s="1"/>
  <c r="N25" i="32"/>
  <c r="A444" i="46" s="1"/>
  <c r="N26" i="32"/>
  <c r="A445" i="46" s="1"/>
  <c r="N27" i="32"/>
  <c r="A446" i="46" s="1"/>
  <c r="N28" i="32"/>
  <c r="A447" i="46" s="1"/>
  <c r="N29" i="32"/>
  <c r="A448" i="46" s="1"/>
  <c r="N30" i="32"/>
  <c r="A449" i="46" s="1"/>
  <c r="N31" i="32"/>
  <c r="A450" i="46" s="1"/>
  <c r="N32" i="32"/>
  <c r="A451" i="46" s="1"/>
  <c r="N33" i="32"/>
  <c r="A452" i="46" s="1"/>
  <c r="N34" i="32"/>
  <c r="A453" i="46" s="1"/>
  <c r="N35" i="32"/>
  <c r="A454" i="46" s="1"/>
  <c r="N36" i="32"/>
  <c r="A455" i="46" s="1"/>
  <c r="N37" i="32"/>
  <c r="A456" i="46" s="1"/>
  <c r="N38" i="32"/>
  <c r="A457" i="46" s="1"/>
  <c r="N39" i="32"/>
  <c r="A458" i="46" s="1"/>
  <c r="N40" i="32"/>
  <c r="A459" i="46" s="1"/>
  <c r="N41" i="32"/>
  <c r="A460" i="46" s="1"/>
  <c r="N42" i="32"/>
  <c r="A461" i="46" s="1"/>
  <c r="N43" i="32"/>
  <c r="A462" i="46" s="1"/>
  <c r="N44" i="32"/>
  <c r="A463" i="46" s="1"/>
  <c r="N45" i="32"/>
  <c r="A464" i="46" s="1"/>
  <c r="N46" i="32"/>
  <c r="A465" i="46" s="1"/>
  <c r="N47" i="32"/>
  <c r="A466" i="46" s="1"/>
  <c r="N48" i="32"/>
  <c r="A467" i="46" s="1"/>
  <c r="N49" i="32"/>
  <c r="A468" i="46" s="1"/>
  <c r="N50" i="32"/>
  <c r="A469" i="46" s="1"/>
  <c r="N51" i="32"/>
  <c r="A470" i="46" s="1"/>
  <c r="N52" i="32"/>
  <c r="A471" i="46" s="1"/>
  <c r="N53" i="32"/>
  <c r="A472" i="46" s="1"/>
  <c r="N9" i="32"/>
  <c r="A428" i="46" s="1"/>
  <c r="N10" i="31"/>
  <c r="A384" i="46" s="1"/>
  <c r="N11" i="31"/>
  <c r="A385" i="46" s="1"/>
  <c r="N12" i="31"/>
  <c r="A386" i="46" s="1"/>
  <c r="N13" i="31"/>
  <c r="A387" i="46" s="1"/>
  <c r="N14" i="31"/>
  <c r="A388" i="46" s="1"/>
  <c r="N15" i="31"/>
  <c r="A389" i="46" s="1"/>
  <c r="N16" i="31"/>
  <c r="A390" i="46" s="1"/>
  <c r="N17" i="31"/>
  <c r="A391" i="46" s="1"/>
  <c r="N18" i="31"/>
  <c r="A392" i="46" s="1"/>
  <c r="N19" i="31"/>
  <c r="A393" i="46" s="1"/>
  <c r="N20" i="31"/>
  <c r="A394" i="46" s="1"/>
  <c r="N21" i="31"/>
  <c r="A395" i="46" s="1"/>
  <c r="N22" i="31"/>
  <c r="A396" i="46" s="1"/>
  <c r="N23" i="31"/>
  <c r="A397" i="46" s="1"/>
  <c r="N24" i="31"/>
  <c r="A398" i="46" s="1"/>
  <c r="N25" i="31"/>
  <c r="A399" i="46" s="1"/>
  <c r="N26" i="31"/>
  <c r="A400" i="46" s="1"/>
  <c r="N27" i="31"/>
  <c r="A401" i="46" s="1"/>
  <c r="N28" i="31"/>
  <c r="A402" i="46" s="1"/>
  <c r="N29" i="31"/>
  <c r="A403" i="46" s="1"/>
  <c r="N30" i="31"/>
  <c r="A404" i="46" s="1"/>
  <c r="N31" i="31"/>
  <c r="A405" i="46" s="1"/>
  <c r="N32" i="31"/>
  <c r="A406" i="46" s="1"/>
  <c r="N33" i="31"/>
  <c r="A407" i="46" s="1"/>
  <c r="N34" i="31"/>
  <c r="A408" i="46" s="1"/>
  <c r="N35" i="31"/>
  <c r="A409" i="46" s="1"/>
  <c r="N36" i="31"/>
  <c r="A410" i="46" s="1"/>
  <c r="N37" i="31"/>
  <c r="A411" i="46" s="1"/>
  <c r="N38" i="31"/>
  <c r="A412" i="46" s="1"/>
  <c r="N39" i="31"/>
  <c r="A413" i="46" s="1"/>
  <c r="N40" i="31"/>
  <c r="A414" i="46" s="1"/>
  <c r="N41" i="31"/>
  <c r="A415" i="46" s="1"/>
  <c r="N42" i="31"/>
  <c r="A416" i="46" s="1"/>
  <c r="N43" i="31"/>
  <c r="A417" i="46" s="1"/>
  <c r="N44" i="31"/>
  <c r="A418" i="46" s="1"/>
  <c r="N45" i="31"/>
  <c r="A419" i="46" s="1"/>
  <c r="N46" i="31"/>
  <c r="A420" i="46" s="1"/>
  <c r="N47" i="31"/>
  <c r="A421" i="46" s="1"/>
  <c r="N48" i="31"/>
  <c r="A422" i="46" s="1"/>
  <c r="N49" i="31"/>
  <c r="A423" i="46" s="1"/>
  <c r="N50" i="31"/>
  <c r="A424" i="46" s="1"/>
  <c r="N51" i="31"/>
  <c r="A425" i="46" s="1"/>
  <c r="N52" i="31"/>
  <c r="A426" i="46" s="1"/>
  <c r="N53" i="31"/>
  <c r="A427" i="46" s="1"/>
  <c r="N9" i="31"/>
  <c r="A383" i="46" s="1"/>
  <c r="N10" i="30"/>
  <c r="A339" i="46" s="1"/>
  <c r="N11" i="30"/>
  <c r="A340" i="46" s="1"/>
  <c r="N12" i="30"/>
  <c r="A341" i="46" s="1"/>
  <c r="N13" i="30"/>
  <c r="A342" i="46" s="1"/>
  <c r="N14" i="30"/>
  <c r="A343" i="46" s="1"/>
  <c r="N15" i="30"/>
  <c r="A344" i="46" s="1"/>
  <c r="N16" i="30"/>
  <c r="A345" i="46" s="1"/>
  <c r="N17" i="30"/>
  <c r="A346" i="46" s="1"/>
  <c r="N18" i="30"/>
  <c r="A347" i="46" s="1"/>
  <c r="N19" i="30"/>
  <c r="A348" i="46" s="1"/>
  <c r="N20" i="30"/>
  <c r="A349" i="46" s="1"/>
  <c r="N21" i="30"/>
  <c r="A350" i="46" s="1"/>
  <c r="N22" i="30"/>
  <c r="A351" i="46" s="1"/>
  <c r="N23" i="30"/>
  <c r="A352" i="46" s="1"/>
  <c r="N24" i="30"/>
  <c r="A353" i="46" s="1"/>
  <c r="N25" i="30"/>
  <c r="A354" i="46" s="1"/>
  <c r="N26" i="30"/>
  <c r="A355" i="46" s="1"/>
  <c r="N27" i="30"/>
  <c r="A356" i="46" s="1"/>
  <c r="N28" i="30"/>
  <c r="A357" i="46" s="1"/>
  <c r="N29" i="30"/>
  <c r="A358" i="46" s="1"/>
  <c r="N30" i="30"/>
  <c r="A359" i="46" s="1"/>
  <c r="N31" i="30"/>
  <c r="A360" i="46" s="1"/>
  <c r="N32" i="30"/>
  <c r="A361" i="46" s="1"/>
  <c r="N33" i="30"/>
  <c r="A362" i="46" s="1"/>
  <c r="N34" i="30"/>
  <c r="A363" i="46" s="1"/>
  <c r="N35" i="30"/>
  <c r="A364" i="46" s="1"/>
  <c r="N36" i="30"/>
  <c r="A365" i="46" s="1"/>
  <c r="N37" i="30"/>
  <c r="A366" i="46" s="1"/>
  <c r="N38" i="30"/>
  <c r="A367" i="46" s="1"/>
  <c r="N39" i="30"/>
  <c r="A368" i="46" s="1"/>
  <c r="N40" i="30"/>
  <c r="A369" i="46" s="1"/>
  <c r="N41" i="30"/>
  <c r="A370" i="46" s="1"/>
  <c r="N42" i="30"/>
  <c r="A371" i="46" s="1"/>
  <c r="N43" i="30"/>
  <c r="A372" i="46" s="1"/>
  <c r="N44" i="30"/>
  <c r="A373" i="46" s="1"/>
  <c r="N45" i="30"/>
  <c r="A374" i="46" s="1"/>
  <c r="N46" i="30"/>
  <c r="A375" i="46" s="1"/>
  <c r="N47" i="30"/>
  <c r="A376" i="46" s="1"/>
  <c r="N48" i="30"/>
  <c r="A377" i="46" s="1"/>
  <c r="N49" i="30"/>
  <c r="A378" i="46" s="1"/>
  <c r="N50" i="30"/>
  <c r="A379" i="46" s="1"/>
  <c r="N51" i="30"/>
  <c r="A380" i="46" s="1"/>
  <c r="N52" i="30"/>
  <c r="A381" i="46" s="1"/>
  <c r="N53" i="30"/>
  <c r="A382" i="46" s="1"/>
  <c r="N9" i="30"/>
  <c r="A338" i="46" s="1"/>
  <c r="A142" i="36" l="1"/>
  <c r="A143" i="36"/>
  <c r="A144" i="36"/>
  <c r="A145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09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58" i="36"/>
  <c r="A92" i="36"/>
  <c r="A93" i="36"/>
  <c r="A94" i="36"/>
  <c r="Z66" i="28"/>
  <c r="Y66" i="28"/>
  <c r="X66" i="28"/>
  <c r="Z65" i="28"/>
  <c r="Y65" i="28"/>
  <c r="X65" i="28"/>
  <c r="Z31" i="28"/>
  <c r="Y31" i="28"/>
  <c r="X31" i="28"/>
  <c r="A44" i="36"/>
  <c r="A45" i="36"/>
  <c r="A46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10" i="36"/>
  <c r="Z66" i="27"/>
  <c r="Z65" i="27"/>
  <c r="Y65" i="27"/>
  <c r="Y66" i="27"/>
  <c r="X66" i="27"/>
  <c r="X65" i="27"/>
  <c r="Z31" i="27"/>
  <c r="Y31" i="27"/>
  <c r="X31" i="27"/>
  <c r="Z66" i="1"/>
  <c r="Z65" i="1"/>
  <c r="Y65" i="1"/>
  <c r="Y66" i="1"/>
  <c r="X65" i="1"/>
  <c r="X66" i="1"/>
  <c r="Z31" i="1" l="1"/>
  <c r="Y31" i="1"/>
  <c r="X31" i="1"/>
  <c r="G36" i="13" l="1"/>
  <c r="G24" i="13"/>
  <c r="G15" i="13"/>
  <c r="Y39" i="28" l="1"/>
  <c r="Y26" i="28"/>
  <c r="Y25" i="28"/>
  <c r="Y39" i="27"/>
  <c r="Y26" i="27"/>
  <c r="Y25" i="27"/>
  <c r="Y39" i="1"/>
  <c r="Y37" i="1"/>
  <c r="Y26" i="1"/>
  <c r="Y25" i="1"/>
  <c r="Y62" i="1" l="1"/>
  <c r="Y61" i="1"/>
  <c r="Y60" i="1"/>
  <c r="AD22" i="28" l="1"/>
  <c r="AC19" i="28"/>
  <c r="AC20" i="28"/>
  <c r="AC21" i="28"/>
  <c r="AC22" i="28"/>
  <c r="AD22" i="27"/>
  <c r="AC19" i="27"/>
  <c r="AC20" i="27"/>
  <c r="AC21" i="27"/>
  <c r="AC22" i="27"/>
  <c r="AD22" i="1"/>
  <c r="AC19" i="1"/>
  <c r="AC20" i="1"/>
  <c r="AC21" i="1"/>
  <c r="AC22" i="1"/>
  <c r="Y16" i="28" l="1"/>
  <c r="Y15" i="28"/>
  <c r="G57" i="33" l="1"/>
  <c r="H57" i="40"/>
  <c r="H57" i="41"/>
  <c r="G57" i="32"/>
  <c r="G57" i="31"/>
  <c r="G57" i="30"/>
  <c r="K9" i="30"/>
  <c r="B40" i="35"/>
  <c r="K9" i="8"/>
  <c r="O9" i="8" s="1"/>
  <c r="E113" i="46" s="1"/>
  <c r="G10" i="8"/>
  <c r="I10" i="8" s="1"/>
  <c r="D114" i="46" s="1"/>
  <c r="G11" i="8"/>
  <c r="I11" i="8" s="1"/>
  <c r="D115" i="46" s="1"/>
  <c r="G12" i="8"/>
  <c r="I12" i="8" s="1"/>
  <c r="D116" i="46" s="1"/>
  <c r="G13" i="8"/>
  <c r="I13" i="8" s="1"/>
  <c r="D117" i="46" s="1"/>
  <c r="G14" i="8"/>
  <c r="I14" i="8" s="1"/>
  <c r="D118" i="46" s="1"/>
  <c r="G15" i="8"/>
  <c r="I15" i="8" s="1"/>
  <c r="D119" i="46" s="1"/>
  <c r="G16" i="8"/>
  <c r="I16" i="8" s="1"/>
  <c r="D120" i="46" s="1"/>
  <c r="G17" i="8"/>
  <c r="I17" i="8" s="1"/>
  <c r="D121" i="46" s="1"/>
  <c r="G18" i="8"/>
  <c r="I18" i="8" s="1"/>
  <c r="D122" i="46" s="1"/>
  <c r="G19" i="8"/>
  <c r="I19" i="8" s="1"/>
  <c r="D123" i="46" s="1"/>
  <c r="G20" i="8"/>
  <c r="I20" i="8" s="1"/>
  <c r="D124" i="46" s="1"/>
  <c r="G21" i="8"/>
  <c r="I21" i="8" s="1"/>
  <c r="D125" i="46" s="1"/>
  <c r="G22" i="8"/>
  <c r="I22" i="8" s="1"/>
  <c r="D126" i="46" s="1"/>
  <c r="G23" i="8"/>
  <c r="I23" i="8" s="1"/>
  <c r="D127" i="46" s="1"/>
  <c r="G24" i="8"/>
  <c r="I24" i="8" s="1"/>
  <c r="D128" i="46" s="1"/>
  <c r="G25" i="8"/>
  <c r="I25" i="8" s="1"/>
  <c r="D129" i="46" s="1"/>
  <c r="G26" i="8"/>
  <c r="G27" i="8"/>
  <c r="I27" i="8" s="1"/>
  <c r="D131" i="46" s="1"/>
  <c r="G28" i="8"/>
  <c r="I28" i="8" s="1"/>
  <c r="D132" i="46" s="1"/>
  <c r="G29" i="8"/>
  <c r="I29" i="8" s="1"/>
  <c r="D133" i="46" s="1"/>
  <c r="G30" i="8"/>
  <c r="I30" i="8" s="1"/>
  <c r="D134" i="46" s="1"/>
  <c r="G31" i="8"/>
  <c r="I31" i="8" s="1"/>
  <c r="D135" i="46" s="1"/>
  <c r="G32" i="8"/>
  <c r="I32" i="8" s="1"/>
  <c r="D136" i="46" s="1"/>
  <c r="G33" i="8"/>
  <c r="I33" i="8" s="1"/>
  <c r="D137" i="46" s="1"/>
  <c r="G34" i="8"/>
  <c r="G35" i="8"/>
  <c r="I35" i="8" s="1"/>
  <c r="D139" i="46" s="1"/>
  <c r="G36" i="8"/>
  <c r="I36" i="8" s="1"/>
  <c r="D140" i="46" s="1"/>
  <c r="G37" i="8"/>
  <c r="I37" i="8" s="1"/>
  <c r="D141" i="46" s="1"/>
  <c r="G38" i="8"/>
  <c r="I38" i="8" s="1"/>
  <c r="D142" i="46" s="1"/>
  <c r="G39" i="8"/>
  <c r="I39" i="8" s="1"/>
  <c r="D143" i="46" s="1"/>
  <c r="G40" i="8"/>
  <c r="I40" i="8" s="1"/>
  <c r="D144" i="46" s="1"/>
  <c r="G41" i="8"/>
  <c r="G42" i="8"/>
  <c r="I42" i="8" s="1"/>
  <c r="D146" i="46" s="1"/>
  <c r="G43" i="8"/>
  <c r="I43" i="8" s="1"/>
  <c r="D147" i="46" s="1"/>
  <c r="G44" i="8"/>
  <c r="I44" i="8" s="1"/>
  <c r="D148" i="46" s="1"/>
  <c r="G45" i="8"/>
  <c r="I45" i="8" s="1"/>
  <c r="D149" i="46" s="1"/>
  <c r="G46" i="8"/>
  <c r="I46" i="8" s="1"/>
  <c r="D150" i="46" s="1"/>
  <c r="G47" i="8"/>
  <c r="I47" i="8" s="1"/>
  <c r="D151" i="46" s="1"/>
  <c r="G48" i="8"/>
  <c r="I48" i="8" s="1"/>
  <c r="D152" i="46" s="1"/>
  <c r="G49" i="8"/>
  <c r="G50" i="8"/>
  <c r="I50" i="8" s="1"/>
  <c r="D154" i="46" s="1"/>
  <c r="G51" i="8"/>
  <c r="I51" i="8" s="1"/>
  <c r="D155" i="46" s="1"/>
  <c r="G52" i="8"/>
  <c r="I52" i="8" s="1"/>
  <c r="D156" i="46" s="1"/>
  <c r="G53" i="8"/>
  <c r="B35" i="35"/>
  <c r="B23" i="35"/>
  <c r="B14" i="35"/>
  <c r="E6" i="35"/>
  <c r="B6" i="35"/>
  <c r="E4" i="35"/>
  <c r="B4" i="35"/>
  <c r="K10" i="8"/>
  <c r="O10" i="8" s="1"/>
  <c r="E114" i="46" s="1"/>
  <c r="K11" i="8"/>
  <c r="O11" i="8" s="1"/>
  <c r="E115" i="46" s="1"/>
  <c r="K12" i="8"/>
  <c r="O12" i="8" s="1"/>
  <c r="E116" i="46" s="1"/>
  <c r="K13" i="8"/>
  <c r="O13" i="8" s="1"/>
  <c r="E117" i="46" s="1"/>
  <c r="K14" i="8"/>
  <c r="O14" i="8" s="1"/>
  <c r="E118" i="46" s="1"/>
  <c r="K15" i="8"/>
  <c r="O15" i="8" s="1"/>
  <c r="E119" i="46" s="1"/>
  <c r="K16" i="8"/>
  <c r="O16" i="8" s="1"/>
  <c r="E120" i="46" s="1"/>
  <c r="K17" i="8"/>
  <c r="O17" i="8" s="1"/>
  <c r="E121" i="46" s="1"/>
  <c r="K18" i="8"/>
  <c r="O18" i="8" s="1"/>
  <c r="E122" i="46" s="1"/>
  <c r="K19" i="8"/>
  <c r="O19" i="8" s="1"/>
  <c r="E123" i="46" s="1"/>
  <c r="K20" i="8"/>
  <c r="O20" i="8" s="1"/>
  <c r="E124" i="46" s="1"/>
  <c r="K21" i="8"/>
  <c r="O21" i="8" s="1"/>
  <c r="E125" i="46" s="1"/>
  <c r="K22" i="8"/>
  <c r="O22" i="8" s="1"/>
  <c r="E126" i="46" s="1"/>
  <c r="K23" i="8"/>
  <c r="O23" i="8" s="1"/>
  <c r="E127" i="46" s="1"/>
  <c r="K24" i="8"/>
  <c r="O24" i="8" s="1"/>
  <c r="E128" i="46" s="1"/>
  <c r="K25" i="8"/>
  <c r="O25" i="8" s="1"/>
  <c r="E129" i="46" s="1"/>
  <c r="K26" i="8"/>
  <c r="O26" i="8" s="1"/>
  <c r="E130" i="46" s="1"/>
  <c r="K27" i="8"/>
  <c r="O27" i="8" s="1"/>
  <c r="E131" i="46" s="1"/>
  <c r="K28" i="8"/>
  <c r="O28" i="8" s="1"/>
  <c r="E132" i="46" s="1"/>
  <c r="K29" i="8"/>
  <c r="O29" i="8" s="1"/>
  <c r="E133" i="46" s="1"/>
  <c r="K30" i="8"/>
  <c r="O30" i="8" s="1"/>
  <c r="E134" i="46" s="1"/>
  <c r="K31" i="8"/>
  <c r="O31" i="8" s="1"/>
  <c r="E135" i="46" s="1"/>
  <c r="K32" i="8"/>
  <c r="O32" i="8" s="1"/>
  <c r="E136" i="46" s="1"/>
  <c r="K33" i="8"/>
  <c r="O33" i="8" s="1"/>
  <c r="E137" i="46" s="1"/>
  <c r="K34" i="8"/>
  <c r="O34" i="8" s="1"/>
  <c r="E138" i="46" s="1"/>
  <c r="K35" i="8"/>
  <c r="O35" i="8" s="1"/>
  <c r="E139" i="46" s="1"/>
  <c r="K36" i="8"/>
  <c r="O36" i="8" s="1"/>
  <c r="E140" i="46" s="1"/>
  <c r="K37" i="8"/>
  <c r="O37" i="8" s="1"/>
  <c r="E141" i="46" s="1"/>
  <c r="K38" i="8"/>
  <c r="O38" i="8" s="1"/>
  <c r="E142" i="46" s="1"/>
  <c r="K39" i="8"/>
  <c r="O39" i="8" s="1"/>
  <c r="E143" i="46" s="1"/>
  <c r="K40" i="8"/>
  <c r="O40" i="8" s="1"/>
  <c r="E144" i="46" s="1"/>
  <c r="K41" i="8"/>
  <c r="O41" i="8" s="1"/>
  <c r="E145" i="46" s="1"/>
  <c r="K42" i="8"/>
  <c r="O42" i="8" s="1"/>
  <c r="E146" i="46" s="1"/>
  <c r="K43" i="8"/>
  <c r="O43" i="8" s="1"/>
  <c r="E147" i="46" s="1"/>
  <c r="K44" i="8"/>
  <c r="O44" i="8" s="1"/>
  <c r="E148" i="46" s="1"/>
  <c r="K45" i="8"/>
  <c r="O45" i="8" s="1"/>
  <c r="E149" i="46" s="1"/>
  <c r="K46" i="8"/>
  <c r="O46" i="8" s="1"/>
  <c r="E150" i="46" s="1"/>
  <c r="K47" i="8"/>
  <c r="O47" i="8" s="1"/>
  <c r="E151" i="46" s="1"/>
  <c r="K48" i="8"/>
  <c r="O48" i="8" s="1"/>
  <c r="E152" i="46" s="1"/>
  <c r="K49" i="8"/>
  <c r="O49" i="8" s="1"/>
  <c r="E153" i="46" s="1"/>
  <c r="K50" i="8"/>
  <c r="O50" i="8" s="1"/>
  <c r="E154" i="46" s="1"/>
  <c r="K51" i="8"/>
  <c r="O51" i="8" s="1"/>
  <c r="E155" i="46" s="1"/>
  <c r="K52" i="8"/>
  <c r="O52" i="8" s="1"/>
  <c r="E156" i="46" s="1"/>
  <c r="K53" i="8"/>
  <c r="O53" i="8" s="1"/>
  <c r="E157" i="46" s="1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A9" i="34"/>
  <c r="A10" i="34"/>
  <c r="A11" i="34"/>
  <c r="A12" i="34"/>
  <c r="A13" i="34"/>
  <c r="A14" i="34"/>
  <c r="A15" i="34"/>
  <c r="A16" i="34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7" i="34"/>
  <c r="A38" i="34"/>
  <c r="A39" i="34"/>
  <c r="A40" i="34"/>
  <c r="A41" i="34"/>
  <c r="A42" i="34"/>
  <c r="A43" i="34"/>
  <c r="A44" i="34"/>
  <c r="A45" i="34"/>
  <c r="A46" i="34"/>
  <c r="A47" i="34"/>
  <c r="A48" i="34"/>
  <c r="A49" i="34"/>
  <c r="A50" i="34"/>
  <c r="A51" i="34"/>
  <c r="A52" i="34"/>
  <c r="A53" i="34"/>
  <c r="D53" i="34"/>
  <c r="B53" i="34"/>
  <c r="K9" i="33"/>
  <c r="K10" i="33"/>
  <c r="K11" i="33"/>
  <c r="K12" i="33"/>
  <c r="O12" i="33" s="1"/>
  <c r="K13" i="33"/>
  <c r="K14" i="33"/>
  <c r="O14" i="33" s="1"/>
  <c r="K15" i="33"/>
  <c r="K16" i="33"/>
  <c r="O16" i="33" s="1"/>
  <c r="K17" i="33"/>
  <c r="K18" i="33"/>
  <c r="K19" i="33"/>
  <c r="K20" i="33"/>
  <c r="O20" i="33" s="1"/>
  <c r="K21" i="33"/>
  <c r="K22" i="33"/>
  <c r="K23" i="33"/>
  <c r="K24" i="33"/>
  <c r="O24" i="33" s="1"/>
  <c r="K25" i="33"/>
  <c r="K26" i="33"/>
  <c r="O26" i="33" s="1"/>
  <c r="K27" i="33"/>
  <c r="K28" i="33"/>
  <c r="O28" i="33" s="1"/>
  <c r="K29" i="33"/>
  <c r="K30" i="33"/>
  <c r="K31" i="33"/>
  <c r="K32" i="33"/>
  <c r="O32" i="33" s="1"/>
  <c r="K33" i="33"/>
  <c r="K34" i="33"/>
  <c r="O34" i="33" s="1"/>
  <c r="K35" i="33"/>
  <c r="K36" i="33"/>
  <c r="O36" i="33" s="1"/>
  <c r="K37" i="33"/>
  <c r="K38" i="33"/>
  <c r="K39" i="33"/>
  <c r="K40" i="33"/>
  <c r="O40" i="33" s="1"/>
  <c r="K41" i="33"/>
  <c r="K42" i="33"/>
  <c r="O42" i="33" s="1"/>
  <c r="K43" i="33"/>
  <c r="K44" i="33"/>
  <c r="O44" i="33" s="1"/>
  <c r="K45" i="33"/>
  <c r="K46" i="33"/>
  <c r="O46" i="33" s="1"/>
  <c r="K47" i="33"/>
  <c r="K48" i="33"/>
  <c r="O48" i="33" s="1"/>
  <c r="K49" i="33"/>
  <c r="K50" i="33"/>
  <c r="K51" i="33"/>
  <c r="K52" i="33"/>
  <c r="O52" i="33" s="1"/>
  <c r="K53" i="33"/>
  <c r="O10" i="33"/>
  <c r="O13" i="33"/>
  <c r="O18" i="33"/>
  <c r="O21" i="33"/>
  <c r="O22" i="33"/>
  <c r="O30" i="33"/>
  <c r="O37" i="33"/>
  <c r="O38" i="33"/>
  <c r="O45" i="33"/>
  <c r="O50" i="33"/>
  <c r="O53" i="33"/>
  <c r="K9" i="40"/>
  <c r="K10" i="40"/>
  <c r="K11" i="40"/>
  <c r="O11" i="40" s="1"/>
  <c r="E520" i="46" s="1"/>
  <c r="K12" i="40"/>
  <c r="K13" i="40"/>
  <c r="K14" i="40"/>
  <c r="K15" i="40"/>
  <c r="O15" i="40" s="1"/>
  <c r="E524" i="46" s="1"/>
  <c r="K16" i="40"/>
  <c r="K17" i="40"/>
  <c r="K18" i="40"/>
  <c r="K19" i="40"/>
  <c r="O19" i="40" s="1"/>
  <c r="E528" i="46" s="1"/>
  <c r="K20" i="40"/>
  <c r="K21" i="40"/>
  <c r="K22" i="40"/>
  <c r="O22" i="40" s="1"/>
  <c r="E531" i="46" s="1"/>
  <c r="K23" i="40"/>
  <c r="O23" i="40" s="1"/>
  <c r="E532" i="46" s="1"/>
  <c r="K24" i="40"/>
  <c r="K25" i="40"/>
  <c r="K26" i="40"/>
  <c r="K27" i="40"/>
  <c r="O27" i="40" s="1"/>
  <c r="E536" i="46" s="1"/>
  <c r="K28" i="40"/>
  <c r="K29" i="40"/>
  <c r="K30" i="40"/>
  <c r="O30" i="40" s="1"/>
  <c r="E539" i="46" s="1"/>
  <c r="K31" i="40"/>
  <c r="K32" i="40"/>
  <c r="K33" i="40"/>
  <c r="K34" i="40"/>
  <c r="K35" i="40"/>
  <c r="K36" i="40"/>
  <c r="K37" i="40"/>
  <c r="K38" i="40"/>
  <c r="O38" i="40" s="1"/>
  <c r="E547" i="46" s="1"/>
  <c r="K39" i="40"/>
  <c r="K40" i="40"/>
  <c r="K41" i="40"/>
  <c r="K42" i="40"/>
  <c r="K43" i="40"/>
  <c r="K44" i="40"/>
  <c r="K45" i="40"/>
  <c r="K46" i="40"/>
  <c r="O46" i="40" s="1"/>
  <c r="E555" i="46" s="1"/>
  <c r="K47" i="40"/>
  <c r="K48" i="40"/>
  <c r="K49" i="40"/>
  <c r="K50" i="40"/>
  <c r="K51" i="40"/>
  <c r="K52" i="40"/>
  <c r="K53" i="40"/>
  <c r="O12" i="40"/>
  <c r="E521" i="46" s="1"/>
  <c r="O16" i="40"/>
  <c r="E525" i="46" s="1"/>
  <c r="O18" i="40"/>
  <c r="E527" i="46" s="1"/>
  <c r="O20" i="40"/>
  <c r="E529" i="46" s="1"/>
  <c r="O24" i="40"/>
  <c r="E533" i="46" s="1"/>
  <c r="O28" i="40"/>
  <c r="E537" i="46" s="1"/>
  <c r="O32" i="40"/>
  <c r="E541" i="46" s="1"/>
  <c r="O36" i="40"/>
  <c r="E545" i="46" s="1"/>
  <c r="O40" i="40"/>
  <c r="E549" i="46" s="1"/>
  <c r="O44" i="40"/>
  <c r="E553" i="46" s="1"/>
  <c r="O48" i="40"/>
  <c r="E557" i="46" s="1"/>
  <c r="O52" i="40"/>
  <c r="E561" i="46" s="1"/>
  <c r="K9" i="41"/>
  <c r="K10" i="41"/>
  <c r="K11" i="41"/>
  <c r="K12" i="41"/>
  <c r="O12" i="41" s="1"/>
  <c r="E476" i="46" s="1"/>
  <c r="K13" i="41"/>
  <c r="K14" i="41"/>
  <c r="O14" i="41" s="1"/>
  <c r="E478" i="46" s="1"/>
  <c r="K15" i="41"/>
  <c r="K16" i="41"/>
  <c r="K17" i="41"/>
  <c r="K18" i="41"/>
  <c r="O18" i="41" s="1"/>
  <c r="E482" i="46" s="1"/>
  <c r="K19" i="41"/>
  <c r="K20" i="41"/>
  <c r="O20" i="41" s="1"/>
  <c r="E484" i="46" s="1"/>
  <c r="K21" i="41"/>
  <c r="K22" i="41"/>
  <c r="O22" i="41" s="1"/>
  <c r="E486" i="46" s="1"/>
  <c r="K23" i="41"/>
  <c r="K24" i="41"/>
  <c r="K25" i="41"/>
  <c r="K26" i="41"/>
  <c r="K27" i="41"/>
  <c r="K28" i="41"/>
  <c r="O28" i="41" s="1"/>
  <c r="E492" i="46" s="1"/>
  <c r="K29" i="41"/>
  <c r="K30" i="41"/>
  <c r="O30" i="41" s="1"/>
  <c r="E494" i="46" s="1"/>
  <c r="K31" i="41"/>
  <c r="K32" i="41"/>
  <c r="K33" i="41"/>
  <c r="K34" i="41"/>
  <c r="O34" i="41" s="1"/>
  <c r="E498" i="46" s="1"/>
  <c r="K35" i="41"/>
  <c r="K36" i="41"/>
  <c r="O36" i="41" s="1"/>
  <c r="E500" i="46" s="1"/>
  <c r="K37" i="41"/>
  <c r="K38" i="41"/>
  <c r="O38" i="41" s="1"/>
  <c r="E502" i="46" s="1"/>
  <c r="K39" i="41"/>
  <c r="K40" i="41"/>
  <c r="K41" i="41"/>
  <c r="K42" i="41"/>
  <c r="K43" i="41"/>
  <c r="K44" i="41"/>
  <c r="O44" i="41" s="1"/>
  <c r="E508" i="46" s="1"/>
  <c r="K45" i="41"/>
  <c r="K46" i="41"/>
  <c r="O46" i="41" s="1"/>
  <c r="E510" i="46" s="1"/>
  <c r="K47" i="41"/>
  <c r="K48" i="41"/>
  <c r="K49" i="41"/>
  <c r="K50" i="41"/>
  <c r="O50" i="41" s="1"/>
  <c r="E514" i="46" s="1"/>
  <c r="K51" i="41"/>
  <c r="K52" i="41"/>
  <c r="O52" i="41" s="1"/>
  <c r="E516" i="46" s="1"/>
  <c r="K53" i="41"/>
  <c r="O10" i="41"/>
  <c r="E474" i="46" s="1"/>
  <c r="O26" i="41"/>
  <c r="E490" i="46" s="1"/>
  <c r="O42" i="41"/>
  <c r="E506" i="46" s="1"/>
  <c r="K9" i="32"/>
  <c r="O9" i="32" s="1"/>
  <c r="E428" i="46" s="1"/>
  <c r="K10" i="32"/>
  <c r="K11" i="32"/>
  <c r="K12" i="32"/>
  <c r="O12" i="32" s="1"/>
  <c r="E431" i="46" s="1"/>
  <c r="K13" i="32"/>
  <c r="K14" i="32"/>
  <c r="K15" i="32"/>
  <c r="K16" i="32"/>
  <c r="O16" i="32" s="1"/>
  <c r="E435" i="46" s="1"/>
  <c r="K17" i="32"/>
  <c r="O17" i="32" s="1"/>
  <c r="E436" i="46" s="1"/>
  <c r="K18" i="32"/>
  <c r="K19" i="32"/>
  <c r="O19" i="32" s="1"/>
  <c r="E438" i="46" s="1"/>
  <c r="K20" i="32"/>
  <c r="O20" i="32" s="1"/>
  <c r="E439" i="46" s="1"/>
  <c r="K21" i="32"/>
  <c r="K22" i="32"/>
  <c r="K23" i="32"/>
  <c r="O23" i="32" s="1"/>
  <c r="E442" i="46" s="1"/>
  <c r="K24" i="32"/>
  <c r="O24" i="32" s="1"/>
  <c r="E443" i="46" s="1"/>
  <c r="K25" i="32"/>
  <c r="O25" i="32" s="1"/>
  <c r="E444" i="46" s="1"/>
  <c r="K26" i="32"/>
  <c r="K27" i="32"/>
  <c r="K28" i="32"/>
  <c r="O28" i="32" s="1"/>
  <c r="E447" i="46" s="1"/>
  <c r="K29" i="32"/>
  <c r="K30" i="32"/>
  <c r="K31" i="32"/>
  <c r="O31" i="32" s="1"/>
  <c r="E450" i="46" s="1"/>
  <c r="K32" i="32"/>
  <c r="O32" i="32" s="1"/>
  <c r="E451" i="46" s="1"/>
  <c r="K33" i="32"/>
  <c r="K34" i="32"/>
  <c r="K35" i="32"/>
  <c r="O35" i="32" s="1"/>
  <c r="E454" i="46" s="1"/>
  <c r="K36" i="32"/>
  <c r="O36" i="32" s="1"/>
  <c r="E455" i="46" s="1"/>
  <c r="K37" i="32"/>
  <c r="K38" i="32"/>
  <c r="K39" i="32"/>
  <c r="O39" i="32" s="1"/>
  <c r="E458" i="46" s="1"/>
  <c r="K40" i="32"/>
  <c r="O40" i="32" s="1"/>
  <c r="E459" i="46" s="1"/>
  <c r="K41" i="32"/>
  <c r="K42" i="32"/>
  <c r="K43" i="32"/>
  <c r="O43" i="32" s="1"/>
  <c r="E462" i="46" s="1"/>
  <c r="K44" i="32"/>
  <c r="O44" i="32" s="1"/>
  <c r="E463" i="46" s="1"/>
  <c r="K45" i="32"/>
  <c r="K46" i="32"/>
  <c r="K47" i="32"/>
  <c r="O47" i="32" s="1"/>
  <c r="E466" i="46" s="1"/>
  <c r="K48" i="32"/>
  <c r="O48" i="32" s="1"/>
  <c r="E467" i="46" s="1"/>
  <c r="K49" i="32"/>
  <c r="K50" i="32"/>
  <c r="K51" i="32"/>
  <c r="O51" i="32" s="1"/>
  <c r="E470" i="46" s="1"/>
  <c r="K52" i="32"/>
  <c r="O52" i="32" s="1"/>
  <c r="E471" i="46" s="1"/>
  <c r="K53" i="32"/>
  <c r="O11" i="32"/>
  <c r="E430" i="46" s="1"/>
  <c r="O13" i="32"/>
  <c r="E432" i="46" s="1"/>
  <c r="O15" i="32"/>
  <c r="E434" i="46" s="1"/>
  <c r="O21" i="32"/>
  <c r="E440" i="46" s="1"/>
  <c r="O27" i="32"/>
  <c r="E446" i="46" s="1"/>
  <c r="O29" i="32"/>
  <c r="E448" i="46" s="1"/>
  <c r="O33" i="32"/>
  <c r="E452" i="46" s="1"/>
  <c r="O37" i="32"/>
  <c r="E456" i="46" s="1"/>
  <c r="O41" i="32"/>
  <c r="E460" i="46" s="1"/>
  <c r="O45" i="32"/>
  <c r="E464" i="46" s="1"/>
  <c r="O49" i="32"/>
  <c r="E468" i="46" s="1"/>
  <c r="O53" i="32"/>
  <c r="E472" i="46" s="1"/>
  <c r="K9" i="31"/>
  <c r="O9" i="31" s="1"/>
  <c r="E383" i="46" s="1"/>
  <c r="K10" i="31"/>
  <c r="K11" i="31"/>
  <c r="K12" i="31"/>
  <c r="O12" i="31" s="1"/>
  <c r="E386" i="46" s="1"/>
  <c r="K13" i="31"/>
  <c r="O13" i="31" s="1"/>
  <c r="E387" i="46" s="1"/>
  <c r="K14" i="31"/>
  <c r="O14" i="31" s="1"/>
  <c r="E388" i="46" s="1"/>
  <c r="K15" i="31"/>
  <c r="K16" i="31"/>
  <c r="O16" i="31" s="1"/>
  <c r="E390" i="46" s="1"/>
  <c r="K17" i="31"/>
  <c r="O17" i="31" s="1"/>
  <c r="E391" i="46" s="1"/>
  <c r="K18" i="31"/>
  <c r="O18" i="31" s="1"/>
  <c r="E392" i="46" s="1"/>
  <c r="K19" i="31"/>
  <c r="K20" i="31"/>
  <c r="O20" i="31" s="1"/>
  <c r="E394" i="46" s="1"/>
  <c r="K21" i="31"/>
  <c r="K22" i="31"/>
  <c r="O22" i="31" s="1"/>
  <c r="E396" i="46" s="1"/>
  <c r="K23" i="31"/>
  <c r="K24" i="31"/>
  <c r="K25" i="31"/>
  <c r="K26" i="31"/>
  <c r="O26" i="31" s="1"/>
  <c r="E400" i="46" s="1"/>
  <c r="K27" i="31"/>
  <c r="K28" i="31"/>
  <c r="O28" i="31" s="1"/>
  <c r="E402" i="46" s="1"/>
  <c r="K29" i="31"/>
  <c r="K30" i="31"/>
  <c r="O30" i="31" s="1"/>
  <c r="E404" i="46" s="1"/>
  <c r="K31" i="31"/>
  <c r="K32" i="31"/>
  <c r="O32" i="31" s="1"/>
  <c r="E406" i="46" s="1"/>
  <c r="K33" i="31"/>
  <c r="K34" i="31"/>
  <c r="O34" i="31" s="1"/>
  <c r="E408" i="46" s="1"/>
  <c r="K35" i="31"/>
  <c r="K36" i="31"/>
  <c r="O36" i="31" s="1"/>
  <c r="E410" i="46" s="1"/>
  <c r="K37" i="31"/>
  <c r="K38" i="31"/>
  <c r="O38" i="31" s="1"/>
  <c r="E412" i="46" s="1"/>
  <c r="K39" i="31"/>
  <c r="K40" i="31"/>
  <c r="O40" i="31" s="1"/>
  <c r="E414" i="46" s="1"/>
  <c r="K41" i="31"/>
  <c r="K42" i="31"/>
  <c r="O42" i="31" s="1"/>
  <c r="E416" i="46" s="1"/>
  <c r="K43" i="31"/>
  <c r="K44" i="31"/>
  <c r="O44" i="31" s="1"/>
  <c r="E418" i="46" s="1"/>
  <c r="K45" i="31"/>
  <c r="K46" i="31"/>
  <c r="O46" i="31" s="1"/>
  <c r="E420" i="46" s="1"/>
  <c r="K47" i="31"/>
  <c r="K48" i="31"/>
  <c r="O48" i="31" s="1"/>
  <c r="E422" i="46" s="1"/>
  <c r="K49" i="31"/>
  <c r="O49" i="31" s="1"/>
  <c r="E423" i="46" s="1"/>
  <c r="K50" i="31"/>
  <c r="O50" i="31" s="1"/>
  <c r="E424" i="46" s="1"/>
  <c r="K51" i="31"/>
  <c r="K52" i="31"/>
  <c r="O52" i="31" s="1"/>
  <c r="E426" i="46" s="1"/>
  <c r="K53" i="31"/>
  <c r="O10" i="31"/>
  <c r="E384" i="46" s="1"/>
  <c r="O24" i="31"/>
  <c r="E398" i="46" s="1"/>
  <c r="O25" i="31"/>
  <c r="E399" i="46" s="1"/>
  <c r="O33" i="31"/>
  <c r="E407" i="46" s="1"/>
  <c r="O41" i="31"/>
  <c r="E415" i="46" s="1"/>
  <c r="K31" i="39"/>
  <c r="O31" i="39" s="1"/>
  <c r="E315" i="46" s="1"/>
  <c r="M31" i="39"/>
  <c r="G31" i="39"/>
  <c r="D315" i="46" s="1"/>
  <c r="G32" i="39"/>
  <c r="G33" i="39"/>
  <c r="G34" i="39"/>
  <c r="G35" i="39"/>
  <c r="D319" i="46" s="1"/>
  <c r="G36" i="39"/>
  <c r="G37" i="39"/>
  <c r="G38" i="39"/>
  <c r="G39" i="39"/>
  <c r="D323" i="46" s="1"/>
  <c r="G40" i="39"/>
  <c r="G41" i="39"/>
  <c r="G42" i="39"/>
  <c r="G43" i="39"/>
  <c r="D327" i="46" s="1"/>
  <c r="G44" i="39"/>
  <c r="G45" i="39"/>
  <c r="G46" i="39"/>
  <c r="G47" i="39"/>
  <c r="D331" i="46" s="1"/>
  <c r="G48" i="39"/>
  <c r="G49" i="39"/>
  <c r="G50" i="39"/>
  <c r="G51" i="39"/>
  <c r="D335" i="46" s="1"/>
  <c r="G52" i="39"/>
  <c r="K53" i="39"/>
  <c r="O53" i="39" s="1"/>
  <c r="E337" i="46" s="1"/>
  <c r="M53" i="39"/>
  <c r="G53" i="39"/>
  <c r="D337" i="46" s="1"/>
  <c r="AA22" i="28"/>
  <c r="X15" i="28"/>
  <c r="X16" i="28"/>
  <c r="X14" i="27"/>
  <c r="X15" i="27"/>
  <c r="X16" i="27"/>
  <c r="AA22" i="27"/>
  <c r="C55" i="27" s="1"/>
  <c r="Y15" i="27"/>
  <c r="Y16" i="27"/>
  <c r="AA22" i="1"/>
  <c r="X16" i="1"/>
  <c r="Y15" i="1"/>
  <c r="Y16" i="1"/>
  <c r="X15" i="1"/>
  <c r="A58" i="27"/>
  <c r="A58" i="28"/>
  <c r="X64" i="28"/>
  <c r="Y64" i="28"/>
  <c r="Y14" i="28"/>
  <c r="Y14" i="27"/>
  <c r="X64" i="27"/>
  <c r="Y14" i="1"/>
  <c r="X26" i="27"/>
  <c r="AC27" i="27" s="1"/>
  <c r="AC18" i="28"/>
  <c r="AC18" i="1"/>
  <c r="AC18" i="27"/>
  <c r="AA18" i="28"/>
  <c r="AA19" i="28"/>
  <c r="AA20" i="28"/>
  <c r="AA19" i="27"/>
  <c r="Y64" i="27"/>
  <c r="AA18" i="27"/>
  <c r="AA20" i="27"/>
  <c r="Y64" i="1"/>
  <c r="AA19" i="1"/>
  <c r="AA20" i="1"/>
  <c r="T4" i="28"/>
  <c r="T4" i="27"/>
  <c r="X11" i="28"/>
  <c r="X12" i="28"/>
  <c r="X14" i="28"/>
  <c r="X26" i="28"/>
  <c r="AC27" i="28" s="1"/>
  <c r="M47" i="28"/>
  <c r="V34" i="28" s="1"/>
  <c r="X34" i="28" s="1"/>
  <c r="O47" i="28"/>
  <c r="V36" i="28" s="1"/>
  <c r="S47" i="28"/>
  <c r="H53" i="28" s="1"/>
  <c r="T47" i="27"/>
  <c r="V10" i="27" s="1"/>
  <c r="X11" i="27"/>
  <c r="X12" i="27"/>
  <c r="T47" i="1"/>
  <c r="V10" i="1" s="1"/>
  <c r="X11" i="1"/>
  <c r="X12" i="1"/>
  <c r="X14" i="1"/>
  <c r="X26" i="1"/>
  <c r="AC27" i="1" s="1"/>
  <c r="F68" i="1" s="1"/>
  <c r="K47" i="1"/>
  <c r="V32" i="1"/>
  <c r="X32" i="1" s="1"/>
  <c r="S47" i="1"/>
  <c r="H53" i="1"/>
  <c r="F69" i="1" s="1"/>
  <c r="Q69" i="1" s="1"/>
  <c r="X64" i="1"/>
  <c r="Y62" i="27"/>
  <c r="Y61" i="27"/>
  <c r="Y60" i="27"/>
  <c r="Z51" i="27"/>
  <c r="Y51" i="27"/>
  <c r="Y44" i="27"/>
  <c r="Z44" i="27"/>
  <c r="Y45" i="27"/>
  <c r="Z45" i="27"/>
  <c r="Y46" i="27"/>
  <c r="Z46" i="27"/>
  <c r="Y47" i="27"/>
  <c r="Z47" i="27"/>
  <c r="Y48" i="27"/>
  <c r="Z48" i="27"/>
  <c r="Z43" i="27"/>
  <c r="Y43" i="27"/>
  <c r="X60" i="27"/>
  <c r="X61" i="27"/>
  <c r="X62" i="27"/>
  <c r="Y43" i="1"/>
  <c r="Z43" i="1"/>
  <c r="Z44" i="1"/>
  <c r="Z45" i="1"/>
  <c r="Z46" i="1"/>
  <c r="Z47" i="1"/>
  <c r="Z48" i="1"/>
  <c r="Z51" i="1"/>
  <c r="Y51" i="1"/>
  <c r="Y44" i="1"/>
  <c r="Y45" i="1"/>
  <c r="Y46" i="1"/>
  <c r="Y47" i="1"/>
  <c r="Y48" i="1"/>
  <c r="X61" i="1"/>
  <c r="X60" i="1"/>
  <c r="X51" i="1"/>
  <c r="X48" i="1"/>
  <c r="X62" i="1"/>
  <c r="X60" i="28"/>
  <c r="X61" i="28"/>
  <c r="Y60" i="28"/>
  <c r="Y61" i="28"/>
  <c r="Y62" i="28"/>
  <c r="Z51" i="28"/>
  <c r="Y51" i="28"/>
  <c r="Z44" i="28"/>
  <c r="Z45" i="28"/>
  <c r="Z46" i="28"/>
  <c r="Z47" i="28"/>
  <c r="Z48" i="28"/>
  <c r="Z43" i="28"/>
  <c r="Y44" i="28"/>
  <c r="Y45" i="28"/>
  <c r="Y46" i="28"/>
  <c r="Y47" i="28"/>
  <c r="Y48" i="28"/>
  <c r="Y43" i="28"/>
  <c r="X48" i="28"/>
  <c r="X51" i="28"/>
  <c r="X62" i="28"/>
  <c r="X48" i="27"/>
  <c r="X51" i="27"/>
  <c r="G9" i="39"/>
  <c r="G10" i="39"/>
  <c r="G11" i="39"/>
  <c r="I11" i="39"/>
  <c r="G12" i="39"/>
  <c r="D296" i="46" s="1"/>
  <c r="G13" i="39"/>
  <c r="D297" i="46" s="1"/>
  <c r="G14" i="39"/>
  <c r="G15" i="39"/>
  <c r="G16" i="39"/>
  <c r="D300" i="46" s="1"/>
  <c r="G17" i="39"/>
  <c r="I17" i="39" s="1"/>
  <c r="G18" i="39"/>
  <c r="G19" i="39"/>
  <c r="D303" i="46" s="1"/>
  <c r="G20" i="39"/>
  <c r="D304" i="46" s="1"/>
  <c r="G21" i="39"/>
  <c r="G22" i="39"/>
  <c r="G23" i="39"/>
  <c r="G24" i="39"/>
  <c r="D308" i="46" s="1"/>
  <c r="G25" i="39"/>
  <c r="D309" i="46" s="1"/>
  <c r="G26" i="39"/>
  <c r="G27" i="39"/>
  <c r="G28" i="39"/>
  <c r="D312" i="46" s="1"/>
  <c r="G29" i="39"/>
  <c r="K30" i="39"/>
  <c r="O30" i="39" s="1"/>
  <c r="E314" i="46" s="1"/>
  <c r="M30" i="39"/>
  <c r="G30" i="39"/>
  <c r="I31" i="39"/>
  <c r="I35" i="39"/>
  <c r="I39" i="39"/>
  <c r="I40" i="39"/>
  <c r="I43" i="39"/>
  <c r="I47" i="39"/>
  <c r="I48" i="39"/>
  <c r="I51" i="39"/>
  <c r="I53" i="39"/>
  <c r="G9" i="38"/>
  <c r="G10" i="38"/>
  <c r="G11" i="38"/>
  <c r="G12" i="38"/>
  <c r="G13" i="38"/>
  <c r="D252" i="46" s="1"/>
  <c r="G14" i="38"/>
  <c r="G15" i="38"/>
  <c r="I15" i="38" s="1"/>
  <c r="G16" i="38"/>
  <c r="G17" i="38"/>
  <c r="G18" i="38"/>
  <c r="G19" i="38"/>
  <c r="I19" i="38"/>
  <c r="G20" i="38"/>
  <c r="G21" i="38"/>
  <c r="D260" i="46" s="1"/>
  <c r="I21" i="38"/>
  <c r="G22" i="38"/>
  <c r="G23" i="38"/>
  <c r="I23" i="38"/>
  <c r="G24" i="38"/>
  <c r="G25" i="38"/>
  <c r="G26" i="38"/>
  <c r="G27" i="38"/>
  <c r="I27" i="38" s="1"/>
  <c r="G28" i="38"/>
  <c r="G29" i="38"/>
  <c r="D268" i="46" s="1"/>
  <c r="G30" i="38"/>
  <c r="G31" i="38"/>
  <c r="G32" i="38"/>
  <c r="G33" i="38"/>
  <c r="K34" i="38"/>
  <c r="O34" i="38" s="1"/>
  <c r="E273" i="46" s="1"/>
  <c r="M34" i="38"/>
  <c r="G34" i="38"/>
  <c r="G35" i="38"/>
  <c r="G36" i="38"/>
  <c r="G37" i="38"/>
  <c r="G38" i="38"/>
  <c r="D277" i="46" s="1"/>
  <c r="G39" i="38"/>
  <c r="G40" i="38"/>
  <c r="G41" i="38"/>
  <c r="G42" i="38"/>
  <c r="G43" i="38"/>
  <c r="G44" i="38"/>
  <c r="D283" i="46" s="1"/>
  <c r="G45" i="38"/>
  <c r="G46" i="38"/>
  <c r="G47" i="38"/>
  <c r="G48" i="38"/>
  <c r="I48" i="38"/>
  <c r="G49" i="38"/>
  <c r="G50" i="38"/>
  <c r="G51" i="38"/>
  <c r="G52" i="38"/>
  <c r="G53" i="38"/>
  <c r="N47" i="1"/>
  <c r="V35" i="1" s="1"/>
  <c r="X35" i="1" s="1"/>
  <c r="L47" i="1"/>
  <c r="V33" i="1" s="1"/>
  <c r="X33" i="1" s="1"/>
  <c r="M47" i="1"/>
  <c r="V34" i="1" s="1"/>
  <c r="X34" i="1" s="1"/>
  <c r="O47" i="1"/>
  <c r="V36" i="1" s="1"/>
  <c r="X37" i="1"/>
  <c r="Q47" i="1"/>
  <c r="X39" i="1"/>
  <c r="X45" i="1"/>
  <c r="X47" i="1"/>
  <c r="AA18" i="1"/>
  <c r="X29" i="1"/>
  <c r="Q67" i="1" s="1"/>
  <c r="X53" i="1"/>
  <c r="X54" i="1"/>
  <c r="X55" i="1"/>
  <c r="X53" i="27"/>
  <c r="X54" i="27"/>
  <c r="S47" i="27"/>
  <c r="H53" i="27" s="1"/>
  <c r="F69" i="27" s="1"/>
  <c r="X29" i="27"/>
  <c r="Q67" i="27" s="1"/>
  <c r="K47" i="27"/>
  <c r="V32" i="27" s="1"/>
  <c r="X32" i="27" s="1"/>
  <c r="L47" i="27"/>
  <c r="V33" i="27" s="1"/>
  <c r="X33" i="27" s="1"/>
  <c r="M47" i="27"/>
  <c r="V34" i="27" s="1"/>
  <c r="X34" i="27" s="1"/>
  <c r="N47" i="27"/>
  <c r="V35" i="27" s="1"/>
  <c r="X35" i="27" s="1"/>
  <c r="O47" i="27"/>
  <c r="V36" i="27" s="1"/>
  <c r="X36" i="27" s="1"/>
  <c r="X37" i="27"/>
  <c r="Q47" i="27"/>
  <c r="X39" i="27"/>
  <c r="X53" i="28"/>
  <c r="X54" i="28"/>
  <c r="X29" i="28"/>
  <c r="Q67" i="28" s="1"/>
  <c r="T47" i="28"/>
  <c r="V10" i="28" s="1"/>
  <c r="K47" i="28"/>
  <c r="V32" i="28"/>
  <c r="X32" i="28" s="1"/>
  <c r="L47" i="28"/>
  <c r="V33" i="28" s="1"/>
  <c r="X33" i="28" s="1"/>
  <c r="N47" i="28"/>
  <c r="V35" i="28" s="1"/>
  <c r="X37" i="28"/>
  <c r="X41" i="28" s="1"/>
  <c r="Q47" i="28"/>
  <c r="V40" i="28" s="1"/>
  <c r="X40" i="28" s="1"/>
  <c r="X39" i="28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D49" i="45"/>
  <c r="D50" i="45"/>
  <c r="D51" i="45"/>
  <c r="D52" i="45"/>
  <c r="D9" i="45"/>
  <c r="D8" i="45"/>
  <c r="B10" i="45"/>
  <c r="B11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40" i="45"/>
  <c r="B41" i="45"/>
  <c r="B42" i="45"/>
  <c r="B43" i="45"/>
  <c r="B44" i="45"/>
  <c r="B45" i="45"/>
  <c r="B46" i="45"/>
  <c r="B47" i="45"/>
  <c r="B48" i="45"/>
  <c r="B49" i="45"/>
  <c r="B50" i="45"/>
  <c r="B51" i="45"/>
  <c r="B52" i="45"/>
  <c r="B9" i="45"/>
  <c r="B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8" i="45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D40" i="44"/>
  <c r="D41" i="44"/>
  <c r="D42" i="44"/>
  <c r="D43" i="44"/>
  <c r="D44" i="44"/>
  <c r="D45" i="44"/>
  <c r="D46" i="44"/>
  <c r="D47" i="44"/>
  <c r="D48" i="44"/>
  <c r="D49" i="44"/>
  <c r="D50" i="44"/>
  <c r="D51" i="44"/>
  <c r="D52" i="44"/>
  <c r="D9" i="44"/>
  <c r="D8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9" i="44"/>
  <c r="B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8" i="44"/>
  <c r="K9" i="10"/>
  <c r="O9" i="10" s="1"/>
  <c r="E203" i="46" s="1"/>
  <c r="G9" i="10"/>
  <c r="K10" i="10"/>
  <c r="O10" i="10" s="1"/>
  <c r="E204" i="46" s="1"/>
  <c r="G10" i="10"/>
  <c r="I10" i="10" s="1"/>
  <c r="K11" i="10"/>
  <c r="O11" i="10" s="1"/>
  <c r="E205" i="46" s="1"/>
  <c r="G11" i="10"/>
  <c r="I11" i="10" s="1"/>
  <c r="K12" i="10"/>
  <c r="O12" i="10" s="1"/>
  <c r="E206" i="46" s="1"/>
  <c r="G12" i="10"/>
  <c r="K13" i="10"/>
  <c r="O13" i="10" s="1"/>
  <c r="E207" i="46" s="1"/>
  <c r="G13" i="10"/>
  <c r="I13" i="10" s="1"/>
  <c r="K14" i="10"/>
  <c r="O14" i="10" s="1"/>
  <c r="E208" i="46" s="1"/>
  <c r="G14" i="10"/>
  <c r="I14" i="10" s="1"/>
  <c r="K15" i="10"/>
  <c r="O15" i="10" s="1"/>
  <c r="E209" i="46" s="1"/>
  <c r="G15" i="10"/>
  <c r="K16" i="10"/>
  <c r="O16" i="10" s="1"/>
  <c r="E210" i="46" s="1"/>
  <c r="G16" i="10"/>
  <c r="K17" i="10"/>
  <c r="O17" i="10" s="1"/>
  <c r="E211" i="46" s="1"/>
  <c r="G17" i="10"/>
  <c r="I17" i="10" s="1"/>
  <c r="K18" i="10"/>
  <c r="O18" i="10" s="1"/>
  <c r="E212" i="46" s="1"/>
  <c r="G18" i="10"/>
  <c r="I18" i="10" s="1"/>
  <c r="K19" i="10"/>
  <c r="O19" i="10" s="1"/>
  <c r="E213" i="46" s="1"/>
  <c r="G19" i="10"/>
  <c r="I19" i="10" s="1"/>
  <c r="K20" i="10"/>
  <c r="O20" i="10" s="1"/>
  <c r="E214" i="46" s="1"/>
  <c r="G20" i="10"/>
  <c r="K21" i="10"/>
  <c r="O21" i="10" s="1"/>
  <c r="E215" i="46" s="1"/>
  <c r="G21" i="10"/>
  <c r="I21" i="10" s="1"/>
  <c r="G22" i="10"/>
  <c r="G23" i="10"/>
  <c r="I23" i="10" s="1"/>
  <c r="G24" i="10"/>
  <c r="G25" i="10"/>
  <c r="I25" i="10" s="1"/>
  <c r="G26" i="10"/>
  <c r="G27" i="10"/>
  <c r="I27" i="10" s="1"/>
  <c r="G28" i="10"/>
  <c r="G29" i="10"/>
  <c r="I29" i="10" s="1"/>
  <c r="G30" i="10"/>
  <c r="G31" i="10"/>
  <c r="I31" i="10" s="1"/>
  <c r="G32" i="10"/>
  <c r="G33" i="10"/>
  <c r="I33" i="10" s="1"/>
  <c r="G34" i="10"/>
  <c r="G35" i="10"/>
  <c r="G36" i="10"/>
  <c r="G37" i="10"/>
  <c r="I37" i="10" s="1"/>
  <c r="G38" i="10"/>
  <c r="G39" i="10"/>
  <c r="I39" i="10" s="1"/>
  <c r="G40" i="10"/>
  <c r="G41" i="10"/>
  <c r="I41" i="10" s="1"/>
  <c r="G42" i="10"/>
  <c r="G43" i="10"/>
  <c r="I43" i="10" s="1"/>
  <c r="G44" i="10"/>
  <c r="G45" i="10"/>
  <c r="I45" i="10" s="1"/>
  <c r="G46" i="10"/>
  <c r="G47" i="10"/>
  <c r="I47" i="10" s="1"/>
  <c r="G48" i="10"/>
  <c r="G49" i="10"/>
  <c r="I49" i="10" s="1"/>
  <c r="G50" i="10"/>
  <c r="G51" i="10"/>
  <c r="G52" i="10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9" i="43"/>
  <c r="D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38" i="43"/>
  <c r="A39" i="43"/>
  <c r="A40" i="43"/>
  <c r="A41" i="43"/>
  <c r="A42" i="43"/>
  <c r="A43" i="43"/>
  <c r="A44" i="43"/>
  <c r="A45" i="43"/>
  <c r="A46" i="43"/>
  <c r="A47" i="43"/>
  <c r="A48" i="43"/>
  <c r="A49" i="43"/>
  <c r="A50" i="43"/>
  <c r="A51" i="43"/>
  <c r="A52" i="43"/>
  <c r="A8" i="43"/>
  <c r="G9" i="8"/>
  <c r="I9" i="8" s="1"/>
  <c r="D113" i="46" s="1"/>
  <c r="G9" i="9"/>
  <c r="I9" i="9" s="1"/>
  <c r="G10" i="9"/>
  <c r="G11" i="9"/>
  <c r="G12" i="9"/>
  <c r="I12" i="9" s="1"/>
  <c r="G13" i="9"/>
  <c r="G14" i="9"/>
  <c r="I14" i="9" s="1"/>
  <c r="G15" i="9"/>
  <c r="G16" i="9"/>
  <c r="I16" i="9" s="1"/>
  <c r="G17" i="9"/>
  <c r="G18" i="9"/>
  <c r="I18" i="9"/>
  <c r="G19" i="9"/>
  <c r="G20" i="9"/>
  <c r="I20" i="9" s="1"/>
  <c r="G21" i="9"/>
  <c r="G22" i="9"/>
  <c r="I22" i="9" s="1"/>
  <c r="G23" i="9"/>
  <c r="G24" i="9"/>
  <c r="I24" i="9" s="1"/>
  <c r="G25" i="9"/>
  <c r="G26" i="9"/>
  <c r="G27" i="9"/>
  <c r="G28" i="9"/>
  <c r="I28" i="9"/>
  <c r="G29" i="9"/>
  <c r="G30" i="9"/>
  <c r="I30" i="9" s="1"/>
  <c r="G31" i="9"/>
  <c r="G32" i="9"/>
  <c r="I32" i="9" s="1"/>
  <c r="G33" i="9"/>
  <c r="G34" i="9"/>
  <c r="G35" i="9"/>
  <c r="G36" i="9"/>
  <c r="G37" i="9"/>
  <c r="G38" i="9"/>
  <c r="G42" i="9"/>
  <c r="G43" i="9"/>
  <c r="G44" i="9"/>
  <c r="G45" i="9"/>
  <c r="G46" i="9"/>
  <c r="I46" i="9" s="1"/>
  <c r="G47" i="9"/>
  <c r="G48" i="9"/>
  <c r="I48" i="9" s="1"/>
  <c r="G49" i="9"/>
  <c r="G50" i="9"/>
  <c r="G51" i="9"/>
  <c r="G52" i="9"/>
  <c r="I52" i="9" s="1"/>
  <c r="G53" i="9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B52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D8" i="42"/>
  <c r="B8" i="42"/>
  <c r="A8" i="42"/>
  <c r="C5" i="45"/>
  <c r="H3" i="45"/>
  <c r="F3" i="45"/>
  <c r="C3" i="45"/>
  <c r="C5" i="44"/>
  <c r="H3" i="44"/>
  <c r="F3" i="44"/>
  <c r="C3" i="44"/>
  <c r="C5" i="43"/>
  <c r="H3" i="43"/>
  <c r="F3" i="43"/>
  <c r="C3" i="43"/>
  <c r="C5" i="42"/>
  <c r="H3" i="42"/>
  <c r="F3" i="42"/>
  <c r="C3" i="42"/>
  <c r="K9" i="39"/>
  <c r="O9" i="39" s="1"/>
  <c r="E293" i="46" s="1"/>
  <c r="K10" i="39"/>
  <c r="O10" i="39" s="1"/>
  <c r="E294" i="46" s="1"/>
  <c r="K11" i="39"/>
  <c r="O11" i="39" s="1"/>
  <c r="E295" i="46" s="1"/>
  <c r="K12" i="39"/>
  <c r="O12" i="39" s="1"/>
  <c r="E296" i="46" s="1"/>
  <c r="K13" i="39"/>
  <c r="O13" i="39" s="1"/>
  <c r="E297" i="46" s="1"/>
  <c r="K14" i="39"/>
  <c r="O14" i="39" s="1"/>
  <c r="E298" i="46" s="1"/>
  <c r="K15" i="39"/>
  <c r="O15" i="39" s="1"/>
  <c r="E299" i="46" s="1"/>
  <c r="K16" i="39"/>
  <c r="O16" i="39" s="1"/>
  <c r="E300" i="46" s="1"/>
  <c r="K17" i="39"/>
  <c r="O17" i="39" s="1"/>
  <c r="E301" i="46" s="1"/>
  <c r="K18" i="39"/>
  <c r="O18" i="39" s="1"/>
  <c r="E302" i="46" s="1"/>
  <c r="K19" i="39"/>
  <c r="O19" i="39" s="1"/>
  <c r="E303" i="46" s="1"/>
  <c r="K20" i="39"/>
  <c r="O20" i="39" s="1"/>
  <c r="E304" i="46" s="1"/>
  <c r="K21" i="39"/>
  <c r="O21" i="39" s="1"/>
  <c r="E305" i="46" s="1"/>
  <c r="K22" i="39"/>
  <c r="O22" i="39" s="1"/>
  <c r="E306" i="46" s="1"/>
  <c r="K23" i="39"/>
  <c r="O23" i="39" s="1"/>
  <c r="E307" i="46" s="1"/>
  <c r="K24" i="39"/>
  <c r="O24" i="39" s="1"/>
  <c r="E308" i="46" s="1"/>
  <c r="K25" i="39"/>
  <c r="O25" i="39" s="1"/>
  <c r="E309" i="46" s="1"/>
  <c r="K26" i="39"/>
  <c r="O26" i="39" s="1"/>
  <c r="E310" i="46" s="1"/>
  <c r="K27" i="39"/>
  <c r="O27" i="39" s="1"/>
  <c r="E311" i="46" s="1"/>
  <c r="K28" i="39"/>
  <c r="O28" i="39" s="1"/>
  <c r="E312" i="46" s="1"/>
  <c r="K29" i="39"/>
  <c r="O29" i="39" s="1"/>
  <c r="E313" i="46" s="1"/>
  <c r="K32" i="39"/>
  <c r="O32" i="39" s="1"/>
  <c r="E316" i="46" s="1"/>
  <c r="K33" i="39"/>
  <c r="O33" i="39" s="1"/>
  <c r="E317" i="46" s="1"/>
  <c r="K34" i="39"/>
  <c r="O34" i="39" s="1"/>
  <c r="E318" i="46" s="1"/>
  <c r="K35" i="39"/>
  <c r="O35" i="39" s="1"/>
  <c r="E319" i="46" s="1"/>
  <c r="K36" i="39"/>
  <c r="O36" i="39" s="1"/>
  <c r="E320" i="46" s="1"/>
  <c r="K37" i="39"/>
  <c r="O37" i="39" s="1"/>
  <c r="E321" i="46" s="1"/>
  <c r="K38" i="39"/>
  <c r="O38" i="39" s="1"/>
  <c r="E322" i="46" s="1"/>
  <c r="K39" i="39"/>
  <c r="O39" i="39" s="1"/>
  <c r="E323" i="46" s="1"/>
  <c r="K40" i="39"/>
  <c r="O40" i="39" s="1"/>
  <c r="E324" i="46" s="1"/>
  <c r="K41" i="39"/>
  <c r="O41" i="39" s="1"/>
  <c r="E325" i="46" s="1"/>
  <c r="K42" i="39"/>
  <c r="O42" i="39" s="1"/>
  <c r="E326" i="46" s="1"/>
  <c r="K43" i="39"/>
  <c r="O43" i="39" s="1"/>
  <c r="E327" i="46" s="1"/>
  <c r="K44" i="39"/>
  <c r="O44" i="39" s="1"/>
  <c r="E328" i="46" s="1"/>
  <c r="K45" i="39"/>
  <c r="O45" i="39" s="1"/>
  <c r="E329" i="46" s="1"/>
  <c r="K46" i="39"/>
  <c r="O46" i="39" s="1"/>
  <c r="E330" i="46" s="1"/>
  <c r="K47" i="39"/>
  <c r="O47" i="39" s="1"/>
  <c r="E331" i="46" s="1"/>
  <c r="K48" i="39"/>
  <c r="O48" i="39" s="1"/>
  <c r="E332" i="46" s="1"/>
  <c r="K49" i="39"/>
  <c r="O49" i="39" s="1"/>
  <c r="E333" i="46" s="1"/>
  <c r="K50" i="39"/>
  <c r="O50" i="39" s="1"/>
  <c r="E334" i="46" s="1"/>
  <c r="K51" i="39"/>
  <c r="O51" i="39" s="1"/>
  <c r="E335" i="46" s="1"/>
  <c r="K52" i="39"/>
  <c r="O52" i="39" s="1"/>
  <c r="E336" i="46" s="1"/>
  <c r="K22" i="10"/>
  <c r="O22" i="10" s="1"/>
  <c r="E216" i="46" s="1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D9" i="33"/>
  <c r="B9" i="33"/>
  <c r="X55" i="27"/>
  <c r="X56" i="27"/>
  <c r="X57" i="27"/>
  <c r="X55" i="28"/>
  <c r="X56" i="28"/>
  <c r="X57" i="28"/>
  <c r="D10" i="32"/>
  <c r="B429" i="46" s="1"/>
  <c r="D11" i="32"/>
  <c r="B430" i="46" s="1"/>
  <c r="D12" i="32"/>
  <c r="B431" i="46" s="1"/>
  <c r="D13" i="32"/>
  <c r="B432" i="46" s="1"/>
  <c r="D14" i="32"/>
  <c r="B433" i="46" s="1"/>
  <c r="D15" i="32"/>
  <c r="B434" i="46" s="1"/>
  <c r="D16" i="32"/>
  <c r="B435" i="46" s="1"/>
  <c r="D17" i="32"/>
  <c r="B436" i="46" s="1"/>
  <c r="D18" i="32"/>
  <c r="B437" i="46" s="1"/>
  <c r="D19" i="32"/>
  <c r="B438" i="46" s="1"/>
  <c r="D20" i="32"/>
  <c r="B439" i="46" s="1"/>
  <c r="D21" i="32"/>
  <c r="B440" i="46" s="1"/>
  <c r="D22" i="32"/>
  <c r="B441" i="46" s="1"/>
  <c r="D23" i="32"/>
  <c r="B442" i="46" s="1"/>
  <c r="D24" i="32"/>
  <c r="B443" i="46" s="1"/>
  <c r="D25" i="32"/>
  <c r="B444" i="46" s="1"/>
  <c r="D26" i="32"/>
  <c r="B445" i="46" s="1"/>
  <c r="D27" i="32"/>
  <c r="B446" i="46" s="1"/>
  <c r="D28" i="32"/>
  <c r="B447" i="46" s="1"/>
  <c r="D29" i="32"/>
  <c r="B448" i="46" s="1"/>
  <c r="D30" i="32"/>
  <c r="B449" i="46" s="1"/>
  <c r="D31" i="32"/>
  <c r="B450" i="46" s="1"/>
  <c r="D32" i="32"/>
  <c r="B451" i="46" s="1"/>
  <c r="D33" i="32"/>
  <c r="B452" i="46" s="1"/>
  <c r="D34" i="32"/>
  <c r="B453" i="46" s="1"/>
  <c r="D35" i="32"/>
  <c r="B454" i="46" s="1"/>
  <c r="D36" i="32"/>
  <c r="B455" i="46" s="1"/>
  <c r="D37" i="32"/>
  <c r="B456" i="46" s="1"/>
  <c r="D38" i="32"/>
  <c r="B457" i="46" s="1"/>
  <c r="D39" i="32"/>
  <c r="B458" i="46" s="1"/>
  <c r="D40" i="32"/>
  <c r="B459" i="46" s="1"/>
  <c r="D41" i="32"/>
  <c r="B460" i="46" s="1"/>
  <c r="D42" i="32"/>
  <c r="B461" i="46" s="1"/>
  <c r="D43" i="32"/>
  <c r="B462" i="46" s="1"/>
  <c r="D44" i="32"/>
  <c r="B463" i="46" s="1"/>
  <c r="D45" i="32"/>
  <c r="B464" i="46" s="1"/>
  <c r="D46" i="32"/>
  <c r="B465" i="46" s="1"/>
  <c r="D47" i="32"/>
  <c r="B466" i="46" s="1"/>
  <c r="D48" i="32"/>
  <c r="B467" i="46" s="1"/>
  <c r="D49" i="32"/>
  <c r="B468" i="46" s="1"/>
  <c r="D50" i="32"/>
  <c r="B469" i="46" s="1"/>
  <c r="D51" i="32"/>
  <c r="B470" i="46" s="1"/>
  <c r="D52" i="32"/>
  <c r="B471" i="46" s="1"/>
  <c r="D53" i="32"/>
  <c r="B472" i="46" s="1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D9" i="32"/>
  <c r="B428" i="46" s="1"/>
  <c r="B9" i="32"/>
  <c r="D10" i="31"/>
  <c r="B384" i="46" s="1"/>
  <c r="D11" i="31"/>
  <c r="B385" i="46" s="1"/>
  <c r="D12" i="31"/>
  <c r="B386" i="46" s="1"/>
  <c r="D13" i="31"/>
  <c r="B387" i="46" s="1"/>
  <c r="D14" i="31"/>
  <c r="B388" i="46" s="1"/>
  <c r="D15" i="31"/>
  <c r="B389" i="46" s="1"/>
  <c r="D16" i="31"/>
  <c r="B390" i="46" s="1"/>
  <c r="D17" i="31"/>
  <c r="B391" i="46" s="1"/>
  <c r="D18" i="31"/>
  <c r="B392" i="46" s="1"/>
  <c r="D19" i="31"/>
  <c r="B393" i="46" s="1"/>
  <c r="D20" i="31"/>
  <c r="B394" i="46" s="1"/>
  <c r="D21" i="31"/>
  <c r="B395" i="46" s="1"/>
  <c r="D22" i="31"/>
  <c r="B396" i="46" s="1"/>
  <c r="D23" i="31"/>
  <c r="B397" i="46" s="1"/>
  <c r="D24" i="31"/>
  <c r="B398" i="46" s="1"/>
  <c r="D25" i="31"/>
  <c r="B399" i="46" s="1"/>
  <c r="D26" i="31"/>
  <c r="B400" i="46" s="1"/>
  <c r="D27" i="31"/>
  <c r="B401" i="46" s="1"/>
  <c r="D28" i="31"/>
  <c r="B402" i="46" s="1"/>
  <c r="D29" i="31"/>
  <c r="B403" i="46" s="1"/>
  <c r="D30" i="31"/>
  <c r="B404" i="46" s="1"/>
  <c r="D31" i="31"/>
  <c r="B405" i="46" s="1"/>
  <c r="D32" i="31"/>
  <c r="B406" i="46" s="1"/>
  <c r="D33" i="31"/>
  <c r="B407" i="46" s="1"/>
  <c r="D34" i="31"/>
  <c r="B408" i="46" s="1"/>
  <c r="D35" i="31"/>
  <c r="B409" i="46" s="1"/>
  <c r="D36" i="31"/>
  <c r="B410" i="46" s="1"/>
  <c r="D37" i="31"/>
  <c r="B411" i="46" s="1"/>
  <c r="D38" i="31"/>
  <c r="B412" i="46" s="1"/>
  <c r="D39" i="31"/>
  <c r="B413" i="46" s="1"/>
  <c r="D40" i="31"/>
  <c r="B414" i="46" s="1"/>
  <c r="D41" i="31"/>
  <c r="B415" i="46" s="1"/>
  <c r="D42" i="31"/>
  <c r="B416" i="46" s="1"/>
  <c r="D43" i="31"/>
  <c r="B417" i="46" s="1"/>
  <c r="D44" i="31"/>
  <c r="B418" i="46" s="1"/>
  <c r="D45" i="31"/>
  <c r="B419" i="46" s="1"/>
  <c r="D46" i="31"/>
  <c r="B420" i="46" s="1"/>
  <c r="D47" i="31"/>
  <c r="B421" i="46" s="1"/>
  <c r="D48" i="31"/>
  <c r="B422" i="46" s="1"/>
  <c r="D49" i="31"/>
  <c r="B423" i="46" s="1"/>
  <c r="D50" i="31"/>
  <c r="B424" i="46" s="1"/>
  <c r="D51" i="31"/>
  <c r="B425" i="46" s="1"/>
  <c r="D52" i="31"/>
  <c r="B426" i="46" s="1"/>
  <c r="D53" i="31"/>
  <c r="B427" i="46" s="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3" i="31"/>
  <c r="D9" i="31"/>
  <c r="B383" i="46" s="1"/>
  <c r="B9" i="31"/>
  <c r="D10" i="30"/>
  <c r="B339" i="46" s="1"/>
  <c r="D11" i="30"/>
  <c r="B340" i="46" s="1"/>
  <c r="D12" i="30"/>
  <c r="B341" i="46" s="1"/>
  <c r="D13" i="30"/>
  <c r="B342" i="46" s="1"/>
  <c r="D14" i="30"/>
  <c r="B343" i="46" s="1"/>
  <c r="D15" i="30"/>
  <c r="B344" i="46" s="1"/>
  <c r="D16" i="30"/>
  <c r="B345" i="46" s="1"/>
  <c r="D17" i="30"/>
  <c r="B346" i="46" s="1"/>
  <c r="D18" i="30"/>
  <c r="B347" i="46" s="1"/>
  <c r="D19" i="30"/>
  <c r="B348" i="46" s="1"/>
  <c r="D20" i="30"/>
  <c r="B349" i="46" s="1"/>
  <c r="D21" i="30"/>
  <c r="B350" i="46" s="1"/>
  <c r="D22" i="30"/>
  <c r="B351" i="46" s="1"/>
  <c r="D23" i="30"/>
  <c r="B352" i="46" s="1"/>
  <c r="D24" i="30"/>
  <c r="B353" i="46" s="1"/>
  <c r="D25" i="30"/>
  <c r="B354" i="46" s="1"/>
  <c r="D26" i="30"/>
  <c r="B355" i="46" s="1"/>
  <c r="D27" i="30"/>
  <c r="B356" i="46" s="1"/>
  <c r="D28" i="30"/>
  <c r="B357" i="46" s="1"/>
  <c r="D29" i="30"/>
  <c r="B358" i="46" s="1"/>
  <c r="D30" i="30"/>
  <c r="B359" i="46" s="1"/>
  <c r="D31" i="30"/>
  <c r="B360" i="46" s="1"/>
  <c r="D32" i="30"/>
  <c r="B361" i="46" s="1"/>
  <c r="D33" i="30"/>
  <c r="B362" i="46" s="1"/>
  <c r="D34" i="30"/>
  <c r="B363" i="46" s="1"/>
  <c r="D35" i="30"/>
  <c r="B364" i="46" s="1"/>
  <c r="D36" i="30"/>
  <c r="B365" i="46" s="1"/>
  <c r="D37" i="30"/>
  <c r="B366" i="46" s="1"/>
  <c r="D38" i="30"/>
  <c r="B367" i="46" s="1"/>
  <c r="D39" i="30"/>
  <c r="B368" i="46" s="1"/>
  <c r="D40" i="30"/>
  <c r="B369" i="46" s="1"/>
  <c r="D41" i="30"/>
  <c r="B370" i="46" s="1"/>
  <c r="D42" i="30"/>
  <c r="B371" i="46" s="1"/>
  <c r="D43" i="30"/>
  <c r="B372" i="46" s="1"/>
  <c r="D44" i="30"/>
  <c r="B373" i="46" s="1"/>
  <c r="D45" i="30"/>
  <c r="B374" i="46" s="1"/>
  <c r="D46" i="30"/>
  <c r="B375" i="46" s="1"/>
  <c r="D47" i="30"/>
  <c r="B376" i="46" s="1"/>
  <c r="D48" i="30"/>
  <c r="B377" i="46" s="1"/>
  <c r="D49" i="30"/>
  <c r="B378" i="46" s="1"/>
  <c r="D50" i="30"/>
  <c r="B379" i="46" s="1"/>
  <c r="D51" i="30"/>
  <c r="B380" i="46" s="1"/>
  <c r="D52" i="30"/>
  <c r="B381" i="46" s="1"/>
  <c r="D53" i="30"/>
  <c r="B382" i="46" s="1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D9" i="30"/>
  <c r="B338" i="46" s="1"/>
  <c r="B9" i="30"/>
  <c r="X56" i="1"/>
  <c r="X57" i="1"/>
  <c r="D10" i="40"/>
  <c r="B519" i="46" s="1"/>
  <c r="D11" i="40"/>
  <c r="B520" i="46" s="1"/>
  <c r="D12" i="40"/>
  <c r="B521" i="46" s="1"/>
  <c r="D13" i="40"/>
  <c r="B522" i="46" s="1"/>
  <c r="D14" i="40"/>
  <c r="B523" i="46" s="1"/>
  <c r="D15" i="40"/>
  <c r="B524" i="46" s="1"/>
  <c r="D16" i="40"/>
  <c r="B525" i="46" s="1"/>
  <c r="D17" i="40"/>
  <c r="B526" i="46" s="1"/>
  <c r="D18" i="40"/>
  <c r="B527" i="46" s="1"/>
  <c r="D19" i="40"/>
  <c r="B528" i="46" s="1"/>
  <c r="D20" i="40"/>
  <c r="B529" i="46" s="1"/>
  <c r="D21" i="40"/>
  <c r="B530" i="46" s="1"/>
  <c r="D22" i="40"/>
  <c r="B531" i="46" s="1"/>
  <c r="D23" i="40"/>
  <c r="B532" i="46" s="1"/>
  <c r="D24" i="40"/>
  <c r="B533" i="46" s="1"/>
  <c r="D25" i="40"/>
  <c r="B534" i="46" s="1"/>
  <c r="D26" i="40"/>
  <c r="B535" i="46" s="1"/>
  <c r="D27" i="40"/>
  <c r="B536" i="46" s="1"/>
  <c r="D28" i="40"/>
  <c r="B537" i="46" s="1"/>
  <c r="D29" i="40"/>
  <c r="B538" i="46" s="1"/>
  <c r="D30" i="40"/>
  <c r="B539" i="46" s="1"/>
  <c r="D31" i="40"/>
  <c r="B540" i="46" s="1"/>
  <c r="D32" i="40"/>
  <c r="B541" i="46" s="1"/>
  <c r="D33" i="40"/>
  <c r="B542" i="46" s="1"/>
  <c r="D34" i="40"/>
  <c r="B543" i="46" s="1"/>
  <c r="D35" i="40"/>
  <c r="B544" i="46" s="1"/>
  <c r="D36" i="40"/>
  <c r="B545" i="46" s="1"/>
  <c r="D37" i="40"/>
  <c r="B546" i="46" s="1"/>
  <c r="D38" i="40"/>
  <c r="B547" i="46" s="1"/>
  <c r="D39" i="40"/>
  <c r="B548" i="46" s="1"/>
  <c r="D40" i="40"/>
  <c r="B549" i="46" s="1"/>
  <c r="D41" i="40"/>
  <c r="B550" i="46" s="1"/>
  <c r="D42" i="40"/>
  <c r="B551" i="46" s="1"/>
  <c r="D43" i="40"/>
  <c r="B552" i="46" s="1"/>
  <c r="D44" i="40"/>
  <c r="B553" i="46" s="1"/>
  <c r="D45" i="40"/>
  <c r="B554" i="46" s="1"/>
  <c r="D46" i="40"/>
  <c r="B555" i="46" s="1"/>
  <c r="D47" i="40"/>
  <c r="B556" i="46" s="1"/>
  <c r="D48" i="40"/>
  <c r="B557" i="46" s="1"/>
  <c r="D49" i="40"/>
  <c r="B558" i="46" s="1"/>
  <c r="D50" i="40"/>
  <c r="B559" i="46" s="1"/>
  <c r="D51" i="40"/>
  <c r="B560" i="46" s="1"/>
  <c r="D52" i="40"/>
  <c r="B561" i="46" s="1"/>
  <c r="D53" i="40"/>
  <c r="B562" i="46" s="1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D9" i="40"/>
  <c r="B518" i="46" s="1"/>
  <c r="B9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M48" i="40"/>
  <c r="M49" i="40"/>
  <c r="M50" i="40"/>
  <c r="M51" i="40"/>
  <c r="M52" i="40"/>
  <c r="M53" i="40"/>
  <c r="C5" i="40"/>
  <c r="I3" i="40"/>
  <c r="F3" i="40"/>
  <c r="C3" i="40"/>
  <c r="M10" i="41"/>
  <c r="M11" i="41"/>
  <c r="M12" i="41"/>
  <c r="M13" i="41"/>
  <c r="M14" i="41"/>
  <c r="M15" i="41"/>
  <c r="M16" i="41"/>
  <c r="M17" i="41"/>
  <c r="M18" i="41"/>
  <c r="M19" i="41"/>
  <c r="M20" i="41"/>
  <c r="M21" i="41"/>
  <c r="M22" i="41"/>
  <c r="M23" i="41"/>
  <c r="M24" i="41"/>
  <c r="M25" i="41"/>
  <c r="M26" i="41"/>
  <c r="M27" i="41"/>
  <c r="M28" i="41"/>
  <c r="M29" i="41"/>
  <c r="M30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5" i="41"/>
  <c r="M46" i="41"/>
  <c r="M47" i="41"/>
  <c r="M48" i="41"/>
  <c r="M49" i="41"/>
  <c r="M50" i="41"/>
  <c r="M51" i="41"/>
  <c r="M52" i="41"/>
  <c r="M53" i="41"/>
  <c r="M9" i="41"/>
  <c r="D10" i="41"/>
  <c r="B474" i="46" s="1"/>
  <c r="D11" i="41"/>
  <c r="B475" i="46" s="1"/>
  <c r="D12" i="41"/>
  <c r="B476" i="46" s="1"/>
  <c r="D13" i="41"/>
  <c r="B477" i="46" s="1"/>
  <c r="D14" i="41"/>
  <c r="B478" i="46" s="1"/>
  <c r="D15" i="41"/>
  <c r="B479" i="46" s="1"/>
  <c r="D16" i="41"/>
  <c r="B480" i="46" s="1"/>
  <c r="D17" i="41"/>
  <c r="B481" i="46" s="1"/>
  <c r="D18" i="41"/>
  <c r="B482" i="46" s="1"/>
  <c r="D19" i="41"/>
  <c r="B483" i="46" s="1"/>
  <c r="D20" i="41"/>
  <c r="B484" i="46" s="1"/>
  <c r="D21" i="41"/>
  <c r="B485" i="46" s="1"/>
  <c r="D22" i="41"/>
  <c r="B486" i="46" s="1"/>
  <c r="D23" i="41"/>
  <c r="B487" i="46" s="1"/>
  <c r="D24" i="41"/>
  <c r="B488" i="46" s="1"/>
  <c r="D25" i="41"/>
  <c r="B489" i="46" s="1"/>
  <c r="D26" i="41"/>
  <c r="B490" i="46" s="1"/>
  <c r="D27" i="41"/>
  <c r="B491" i="46" s="1"/>
  <c r="D28" i="41"/>
  <c r="B492" i="46" s="1"/>
  <c r="D29" i="41"/>
  <c r="B493" i="46" s="1"/>
  <c r="D30" i="41"/>
  <c r="B494" i="46" s="1"/>
  <c r="D31" i="41"/>
  <c r="B495" i="46" s="1"/>
  <c r="D32" i="41"/>
  <c r="B496" i="46" s="1"/>
  <c r="D33" i="41"/>
  <c r="B497" i="46" s="1"/>
  <c r="D34" i="41"/>
  <c r="B498" i="46" s="1"/>
  <c r="D35" i="41"/>
  <c r="B499" i="46" s="1"/>
  <c r="D36" i="41"/>
  <c r="B500" i="46" s="1"/>
  <c r="D37" i="41"/>
  <c r="B501" i="46" s="1"/>
  <c r="D38" i="41"/>
  <c r="B502" i="46" s="1"/>
  <c r="D39" i="41"/>
  <c r="B503" i="46" s="1"/>
  <c r="D40" i="41"/>
  <c r="B504" i="46" s="1"/>
  <c r="D41" i="41"/>
  <c r="B505" i="46" s="1"/>
  <c r="D42" i="41"/>
  <c r="B506" i="46" s="1"/>
  <c r="D43" i="41"/>
  <c r="B507" i="46" s="1"/>
  <c r="D44" i="41"/>
  <c r="B508" i="46" s="1"/>
  <c r="D45" i="41"/>
  <c r="B509" i="46" s="1"/>
  <c r="D46" i="41"/>
  <c r="B510" i="46" s="1"/>
  <c r="D47" i="41"/>
  <c r="B511" i="46" s="1"/>
  <c r="D48" i="41"/>
  <c r="B512" i="46" s="1"/>
  <c r="D49" i="41"/>
  <c r="B513" i="46" s="1"/>
  <c r="D50" i="41"/>
  <c r="B514" i="46" s="1"/>
  <c r="D51" i="41"/>
  <c r="B515" i="46" s="1"/>
  <c r="D52" i="41"/>
  <c r="B516" i="46" s="1"/>
  <c r="D53" i="41"/>
  <c r="B517" i="46" s="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D9" i="41"/>
  <c r="B473" i="46" s="1"/>
  <c r="B9" i="41"/>
  <c r="C5" i="41"/>
  <c r="I3" i="41"/>
  <c r="F3" i="41"/>
  <c r="C3" i="41"/>
  <c r="M53" i="33"/>
  <c r="M52" i="33"/>
  <c r="M51" i="33"/>
  <c r="M50" i="33"/>
  <c r="I50" i="33" s="1"/>
  <c r="M49" i="33"/>
  <c r="M48" i="33"/>
  <c r="M47" i="33"/>
  <c r="M46" i="33"/>
  <c r="I46" i="33" s="1"/>
  <c r="M45" i="33"/>
  <c r="M44" i="33"/>
  <c r="M43" i="33"/>
  <c r="M42" i="33"/>
  <c r="I42" i="33" s="1"/>
  <c r="M41" i="33"/>
  <c r="M40" i="33"/>
  <c r="M39" i="33"/>
  <c r="M38" i="33"/>
  <c r="I38" i="33" s="1"/>
  <c r="M37" i="33"/>
  <c r="M36" i="33"/>
  <c r="M35" i="33"/>
  <c r="M34" i="33"/>
  <c r="I34" i="33" s="1"/>
  <c r="M33" i="33"/>
  <c r="M32" i="33"/>
  <c r="M31" i="33"/>
  <c r="M30" i="33"/>
  <c r="I30" i="33" s="1"/>
  <c r="M29" i="33"/>
  <c r="M28" i="33"/>
  <c r="M27" i="33"/>
  <c r="M26" i="33"/>
  <c r="I26" i="33" s="1"/>
  <c r="M25" i="33"/>
  <c r="M24" i="33"/>
  <c r="M23" i="33"/>
  <c r="M22" i="33"/>
  <c r="I22" i="33" s="1"/>
  <c r="M21" i="33"/>
  <c r="M20" i="33"/>
  <c r="M19" i="33"/>
  <c r="M18" i="33"/>
  <c r="I18" i="33" s="1"/>
  <c r="M17" i="33"/>
  <c r="M16" i="33"/>
  <c r="M15" i="33"/>
  <c r="M14" i="33"/>
  <c r="I14" i="33" s="1"/>
  <c r="M13" i="33"/>
  <c r="M12" i="33"/>
  <c r="M11" i="33"/>
  <c r="M10" i="33"/>
  <c r="I10" i="33" s="1"/>
  <c r="M9" i="33"/>
  <c r="M53" i="32"/>
  <c r="I53" i="32" s="1"/>
  <c r="D472" i="46" s="1"/>
  <c r="M52" i="32"/>
  <c r="M51" i="32"/>
  <c r="I51" i="32" s="1"/>
  <c r="D470" i="46" s="1"/>
  <c r="M50" i="32"/>
  <c r="M49" i="32"/>
  <c r="I49" i="32" s="1"/>
  <c r="D468" i="46" s="1"/>
  <c r="M48" i="32"/>
  <c r="M47" i="32"/>
  <c r="I47" i="32" s="1"/>
  <c r="D466" i="46" s="1"/>
  <c r="M46" i="32"/>
  <c r="M45" i="32"/>
  <c r="I45" i="32" s="1"/>
  <c r="D464" i="46" s="1"/>
  <c r="M44" i="32"/>
  <c r="M43" i="32"/>
  <c r="I43" i="32" s="1"/>
  <c r="D462" i="46" s="1"/>
  <c r="M42" i="32"/>
  <c r="M41" i="32"/>
  <c r="I41" i="32" s="1"/>
  <c r="D460" i="46" s="1"/>
  <c r="M40" i="32"/>
  <c r="M39" i="32"/>
  <c r="I39" i="32" s="1"/>
  <c r="D458" i="46" s="1"/>
  <c r="M38" i="32"/>
  <c r="M37" i="32"/>
  <c r="I37" i="32" s="1"/>
  <c r="D456" i="46" s="1"/>
  <c r="M36" i="32"/>
  <c r="M35" i="32"/>
  <c r="I35" i="32" s="1"/>
  <c r="D454" i="46" s="1"/>
  <c r="M34" i="32"/>
  <c r="M33" i="32"/>
  <c r="I33" i="32" s="1"/>
  <c r="D452" i="46" s="1"/>
  <c r="M32" i="32"/>
  <c r="M31" i="32"/>
  <c r="I31" i="32" s="1"/>
  <c r="D450" i="46" s="1"/>
  <c r="M30" i="32"/>
  <c r="M29" i="32"/>
  <c r="I29" i="32" s="1"/>
  <c r="D448" i="46" s="1"/>
  <c r="M28" i="32"/>
  <c r="M27" i="32"/>
  <c r="I27" i="32" s="1"/>
  <c r="D446" i="46" s="1"/>
  <c r="M26" i="32"/>
  <c r="M25" i="32"/>
  <c r="I25" i="32" s="1"/>
  <c r="D444" i="46" s="1"/>
  <c r="M24" i="32"/>
  <c r="M23" i="32"/>
  <c r="I23" i="32" s="1"/>
  <c r="D442" i="46" s="1"/>
  <c r="M22" i="32"/>
  <c r="M21" i="32"/>
  <c r="I21" i="32" s="1"/>
  <c r="D440" i="46" s="1"/>
  <c r="M20" i="32"/>
  <c r="M19" i="32"/>
  <c r="I19" i="32" s="1"/>
  <c r="D438" i="46" s="1"/>
  <c r="M18" i="32"/>
  <c r="M17" i="32"/>
  <c r="I17" i="32" s="1"/>
  <c r="D436" i="46" s="1"/>
  <c r="M16" i="32"/>
  <c r="M15" i="32"/>
  <c r="I15" i="32" s="1"/>
  <c r="D434" i="46" s="1"/>
  <c r="M14" i="32"/>
  <c r="M13" i="32"/>
  <c r="I13" i="32" s="1"/>
  <c r="D432" i="46" s="1"/>
  <c r="M12" i="32"/>
  <c r="M11" i="32"/>
  <c r="M10" i="32"/>
  <c r="M9" i="32"/>
  <c r="M53" i="31"/>
  <c r="M52" i="31"/>
  <c r="I52" i="31" s="1"/>
  <c r="D426" i="46" s="1"/>
  <c r="M51" i="31"/>
  <c r="M50" i="31"/>
  <c r="M49" i="31"/>
  <c r="M48" i="31"/>
  <c r="M47" i="31"/>
  <c r="M46" i="31"/>
  <c r="M45" i="31"/>
  <c r="M44" i="31"/>
  <c r="M43" i="31"/>
  <c r="M42" i="31"/>
  <c r="M41" i="31"/>
  <c r="M40" i="31"/>
  <c r="M39" i="31"/>
  <c r="M38" i="31"/>
  <c r="M37" i="31"/>
  <c r="M36" i="31"/>
  <c r="M35" i="31"/>
  <c r="M34" i="31"/>
  <c r="M33" i="31"/>
  <c r="M32" i="31"/>
  <c r="M31" i="31"/>
  <c r="M30" i="31"/>
  <c r="M29" i="31"/>
  <c r="M28" i="31"/>
  <c r="M27" i="31"/>
  <c r="M26" i="31"/>
  <c r="M25" i="31"/>
  <c r="M24" i="31"/>
  <c r="M23" i="31"/>
  <c r="M22" i="31"/>
  <c r="M21" i="31"/>
  <c r="M20" i="31"/>
  <c r="M19" i="31"/>
  <c r="M18" i="31"/>
  <c r="M17" i="31"/>
  <c r="M16" i="31"/>
  <c r="M15" i="31"/>
  <c r="M14" i="31"/>
  <c r="M13" i="31"/>
  <c r="M12" i="31"/>
  <c r="M11" i="31"/>
  <c r="M10" i="31"/>
  <c r="M9" i="31"/>
  <c r="M53" i="30"/>
  <c r="M52" i="30"/>
  <c r="M51" i="30"/>
  <c r="M50" i="30"/>
  <c r="M49" i="30"/>
  <c r="M48" i="30"/>
  <c r="M47" i="30"/>
  <c r="M46" i="30"/>
  <c r="M45" i="30"/>
  <c r="M44" i="30"/>
  <c r="M43" i="30"/>
  <c r="M42" i="30"/>
  <c r="M41" i="30"/>
  <c r="M40" i="30"/>
  <c r="M39" i="30"/>
  <c r="M38" i="30"/>
  <c r="M37" i="30"/>
  <c r="M36" i="30"/>
  <c r="M35" i="30"/>
  <c r="M34" i="30"/>
  <c r="M33" i="30"/>
  <c r="M32" i="30"/>
  <c r="M31" i="30"/>
  <c r="M30" i="30"/>
  <c r="M29" i="30"/>
  <c r="M28" i="30"/>
  <c r="M27" i="30"/>
  <c r="M26" i="30"/>
  <c r="M25" i="30"/>
  <c r="M24" i="30"/>
  <c r="M23" i="30"/>
  <c r="M22" i="30"/>
  <c r="M21" i="30"/>
  <c r="M20" i="30"/>
  <c r="M19" i="30"/>
  <c r="M18" i="30"/>
  <c r="M17" i="30"/>
  <c r="M16" i="30"/>
  <c r="M15" i="30"/>
  <c r="M14" i="30"/>
  <c r="M13" i="30"/>
  <c r="M12" i="30"/>
  <c r="M11" i="30"/>
  <c r="M10" i="30"/>
  <c r="M9" i="30"/>
  <c r="J53" i="11"/>
  <c r="O53" i="11" s="1"/>
  <c r="L53" i="11"/>
  <c r="F53" i="11"/>
  <c r="G53" i="11" s="1"/>
  <c r="J52" i="11"/>
  <c r="O52" i="11" s="1"/>
  <c r="L52" i="11"/>
  <c r="F52" i="11"/>
  <c r="G52" i="11" s="1"/>
  <c r="J51" i="11"/>
  <c r="O51" i="11" s="1"/>
  <c r="L51" i="11"/>
  <c r="F51" i="11"/>
  <c r="G51" i="11" s="1"/>
  <c r="J50" i="11"/>
  <c r="O50" i="11" s="1"/>
  <c r="L50" i="11"/>
  <c r="F50" i="11"/>
  <c r="G50" i="11" s="1"/>
  <c r="J49" i="11"/>
  <c r="O49" i="11" s="1"/>
  <c r="L49" i="11"/>
  <c r="F49" i="11"/>
  <c r="G49" i="11" s="1"/>
  <c r="J48" i="11"/>
  <c r="O48" i="11" s="1"/>
  <c r="L48" i="11"/>
  <c r="F48" i="11"/>
  <c r="G48" i="11" s="1"/>
  <c r="J47" i="11"/>
  <c r="O47" i="11" s="1"/>
  <c r="L47" i="11"/>
  <c r="F47" i="11"/>
  <c r="G47" i="11" s="1"/>
  <c r="J46" i="11"/>
  <c r="O46" i="11" s="1"/>
  <c r="L46" i="11"/>
  <c r="F46" i="11"/>
  <c r="G46" i="11" s="1"/>
  <c r="J45" i="11"/>
  <c r="O45" i="11" s="1"/>
  <c r="L45" i="11"/>
  <c r="F45" i="11"/>
  <c r="G45" i="11" s="1"/>
  <c r="J44" i="11"/>
  <c r="O44" i="11" s="1"/>
  <c r="L44" i="11"/>
  <c r="F44" i="11"/>
  <c r="G44" i="11" s="1"/>
  <c r="J43" i="11"/>
  <c r="O43" i="11" s="1"/>
  <c r="L43" i="11"/>
  <c r="F43" i="11"/>
  <c r="G43" i="11" s="1"/>
  <c r="J42" i="11"/>
  <c r="O42" i="11" s="1"/>
  <c r="L42" i="11"/>
  <c r="F42" i="11"/>
  <c r="G42" i="11" s="1"/>
  <c r="J41" i="11"/>
  <c r="O41" i="11" s="1"/>
  <c r="L41" i="11"/>
  <c r="F41" i="11"/>
  <c r="G41" i="11" s="1"/>
  <c r="J40" i="11"/>
  <c r="O40" i="11" s="1"/>
  <c r="L40" i="11"/>
  <c r="F40" i="11"/>
  <c r="G40" i="11" s="1"/>
  <c r="J39" i="11"/>
  <c r="O39" i="11" s="1"/>
  <c r="L39" i="11"/>
  <c r="F39" i="11"/>
  <c r="G39" i="11" s="1"/>
  <c r="J38" i="11"/>
  <c r="O38" i="11" s="1"/>
  <c r="L38" i="11"/>
  <c r="F38" i="11"/>
  <c r="G38" i="11" s="1"/>
  <c r="J37" i="11"/>
  <c r="O37" i="11" s="1"/>
  <c r="L37" i="11"/>
  <c r="F37" i="11"/>
  <c r="G37" i="11" s="1"/>
  <c r="J36" i="11"/>
  <c r="O36" i="11" s="1"/>
  <c r="L36" i="11"/>
  <c r="F36" i="11"/>
  <c r="G36" i="11" s="1"/>
  <c r="J35" i="11"/>
  <c r="O35" i="11" s="1"/>
  <c r="L35" i="11"/>
  <c r="F35" i="11"/>
  <c r="G35" i="11" s="1"/>
  <c r="J34" i="11"/>
  <c r="O34" i="11" s="1"/>
  <c r="L34" i="11"/>
  <c r="F34" i="11"/>
  <c r="G34" i="11" s="1"/>
  <c r="J33" i="11"/>
  <c r="O33" i="11" s="1"/>
  <c r="L33" i="11"/>
  <c r="F33" i="11"/>
  <c r="G33" i="11" s="1"/>
  <c r="J32" i="11"/>
  <c r="O32" i="11" s="1"/>
  <c r="L32" i="11"/>
  <c r="F32" i="11"/>
  <c r="G32" i="11" s="1"/>
  <c r="J31" i="11"/>
  <c r="O31" i="11" s="1"/>
  <c r="L31" i="11"/>
  <c r="F31" i="11"/>
  <c r="G31" i="11" s="1"/>
  <c r="J30" i="11"/>
  <c r="O30" i="11" s="1"/>
  <c r="L30" i="11"/>
  <c r="F30" i="11"/>
  <c r="G30" i="11" s="1"/>
  <c r="J29" i="11"/>
  <c r="O29" i="11" s="1"/>
  <c r="L29" i="11"/>
  <c r="F29" i="11"/>
  <c r="G29" i="11" s="1"/>
  <c r="J28" i="11"/>
  <c r="O28" i="11" s="1"/>
  <c r="L28" i="11"/>
  <c r="F28" i="11"/>
  <c r="G28" i="11" s="1"/>
  <c r="J27" i="11"/>
  <c r="O27" i="11" s="1"/>
  <c r="L27" i="11"/>
  <c r="F27" i="11"/>
  <c r="G27" i="11" s="1"/>
  <c r="J26" i="11"/>
  <c r="O26" i="11" s="1"/>
  <c r="L26" i="11"/>
  <c r="F26" i="11"/>
  <c r="G26" i="11" s="1"/>
  <c r="J25" i="11"/>
  <c r="O25" i="11" s="1"/>
  <c r="L25" i="11"/>
  <c r="F25" i="11"/>
  <c r="G25" i="11" s="1"/>
  <c r="J24" i="11"/>
  <c r="O24" i="11" s="1"/>
  <c r="L24" i="11"/>
  <c r="F24" i="11"/>
  <c r="G24" i="11" s="1"/>
  <c r="J23" i="11"/>
  <c r="O23" i="11" s="1"/>
  <c r="L23" i="11"/>
  <c r="F23" i="11"/>
  <c r="G23" i="11" s="1"/>
  <c r="J22" i="11"/>
  <c r="O22" i="11" s="1"/>
  <c r="L22" i="11"/>
  <c r="F22" i="11"/>
  <c r="G22" i="11" s="1"/>
  <c r="J21" i="11"/>
  <c r="O21" i="11" s="1"/>
  <c r="L21" i="11"/>
  <c r="F21" i="11"/>
  <c r="G21" i="11" s="1"/>
  <c r="J20" i="11"/>
  <c r="O20" i="11" s="1"/>
  <c r="L20" i="11"/>
  <c r="F20" i="11"/>
  <c r="G20" i="11" s="1"/>
  <c r="J19" i="11"/>
  <c r="O19" i="11" s="1"/>
  <c r="L19" i="11"/>
  <c r="F19" i="11"/>
  <c r="G19" i="11" s="1"/>
  <c r="J18" i="11"/>
  <c r="O18" i="11" s="1"/>
  <c r="L18" i="11"/>
  <c r="F18" i="11"/>
  <c r="G18" i="11" s="1"/>
  <c r="J17" i="11"/>
  <c r="O17" i="11" s="1"/>
  <c r="L17" i="11"/>
  <c r="F17" i="11"/>
  <c r="G17" i="11" s="1"/>
  <c r="J16" i="11"/>
  <c r="O16" i="11" s="1"/>
  <c r="L16" i="11"/>
  <c r="F16" i="11"/>
  <c r="G16" i="11" s="1"/>
  <c r="J15" i="11"/>
  <c r="O15" i="11" s="1"/>
  <c r="L15" i="11"/>
  <c r="F15" i="11"/>
  <c r="G15" i="11" s="1"/>
  <c r="J14" i="11"/>
  <c r="O14" i="11" s="1"/>
  <c r="L14" i="11"/>
  <c r="F14" i="11"/>
  <c r="G14" i="11" s="1"/>
  <c r="J13" i="11"/>
  <c r="O13" i="11" s="1"/>
  <c r="L13" i="11"/>
  <c r="F13" i="11"/>
  <c r="G13" i="11" s="1"/>
  <c r="J12" i="11"/>
  <c r="O12" i="11" s="1"/>
  <c r="L12" i="11"/>
  <c r="F12" i="11"/>
  <c r="G12" i="11" s="1"/>
  <c r="J11" i="11"/>
  <c r="O11" i="11" s="1"/>
  <c r="L11" i="11"/>
  <c r="F11" i="11"/>
  <c r="G11" i="11" s="1"/>
  <c r="J10" i="11"/>
  <c r="O10" i="11" s="1"/>
  <c r="L10" i="11"/>
  <c r="F10" i="11"/>
  <c r="G10" i="11" s="1"/>
  <c r="J9" i="11"/>
  <c r="O9" i="11" s="1"/>
  <c r="L9" i="11"/>
  <c r="O53" i="10"/>
  <c r="E247" i="46" s="1"/>
  <c r="G53" i="10"/>
  <c r="M53" i="10"/>
  <c r="K52" i="10"/>
  <c r="O52" i="10" s="1"/>
  <c r="E246" i="46" s="1"/>
  <c r="M52" i="10"/>
  <c r="K51" i="10"/>
  <c r="O51" i="10" s="1"/>
  <c r="E245" i="46" s="1"/>
  <c r="M51" i="10"/>
  <c r="K50" i="10"/>
  <c r="O50" i="10" s="1"/>
  <c r="E244" i="46" s="1"/>
  <c r="M50" i="10"/>
  <c r="K49" i="10"/>
  <c r="O49" i="10" s="1"/>
  <c r="E243" i="46" s="1"/>
  <c r="M49" i="10"/>
  <c r="K48" i="10"/>
  <c r="O48" i="10" s="1"/>
  <c r="E242" i="46" s="1"/>
  <c r="M48" i="10"/>
  <c r="K47" i="10"/>
  <c r="O47" i="10" s="1"/>
  <c r="E241" i="46" s="1"/>
  <c r="M47" i="10"/>
  <c r="K46" i="10"/>
  <c r="O46" i="10" s="1"/>
  <c r="E240" i="46" s="1"/>
  <c r="M46" i="10"/>
  <c r="K45" i="10"/>
  <c r="O45" i="10" s="1"/>
  <c r="E239" i="46" s="1"/>
  <c r="M45" i="10"/>
  <c r="K44" i="10"/>
  <c r="O44" i="10" s="1"/>
  <c r="E238" i="46" s="1"/>
  <c r="M44" i="10"/>
  <c r="K43" i="10"/>
  <c r="O43" i="10" s="1"/>
  <c r="E237" i="46" s="1"/>
  <c r="M43" i="10"/>
  <c r="K42" i="10"/>
  <c r="O42" i="10" s="1"/>
  <c r="E236" i="46" s="1"/>
  <c r="M42" i="10"/>
  <c r="K41" i="10"/>
  <c r="O41" i="10" s="1"/>
  <c r="E235" i="46" s="1"/>
  <c r="M41" i="10"/>
  <c r="K40" i="10"/>
  <c r="O40" i="10" s="1"/>
  <c r="E234" i="46" s="1"/>
  <c r="M40" i="10"/>
  <c r="K39" i="10"/>
  <c r="O39" i="10" s="1"/>
  <c r="E233" i="46" s="1"/>
  <c r="M39" i="10"/>
  <c r="K38" i="10"/>
  <c r="O38" i="10" s="1"/>
  <c r="E232" i="46" s="1"/>
  <c r="M38" i="10"/>
  <c r="K37" i="10"/>
  <c r="O37" i="10" s="1"/>
  <c r="E231" i="46" s="1"/>
  <c r="M37" i="10"/>
  <c r="K36" i="10"/>
  <c r="O36" i="10" s="1"/>
  <c r="E230" i="46" s="1"/>
  <c r="M36" i="10"/>
  <c r="K35" i="10"/>
  <c r="O35" i="10" s="1"/>
  <c r="E229" i="46" s="1"/>
  <c r="M35" i="10"/>
  <c r="K34" i="10"/>
  <c r="O34" i="10" s="1"/>
  <c r="E228" i="46" s="1"/>
  <c r="M34" i="10"/>
  <c r="K33" i="10"/>
  <c r="O33" i="10" s="1"/>
  <c r="E227" i="46" s="1"/>
  <c r="M33" i="10"/>
  <c r="K32" i="10"/>
  <c r="O32" i="10" s="1"/>
  <c r="E226" i="46" s="1"/>
  <c r="M32" i="10"/>
  <c r="K31" i="10"/>
  <c r="O31" i="10" s="1"/>
  <c r="E225" i="46" s="1"/>
  <c r="M31" i="10"/>
  <c r="K30" i="10"/>
  <c r="O30" i="10" s="1"/>
  <c r="E224" i="46" s="1"/>
  <c r="M30" i="10"/>
  <c r="K29" i="10"/>
  <c r="O29" i="10" s="1"/>
  <c r="E223" i="46" s="1"/>
  <c r="M29" i="10"/>
  <c r="K28" i="10"/>
  <c r="O28" i="10" s="1"/>
  <c r="E222" i="46" s="1"/>
  <c r="M28" i="10"/>
  <c r="K27" i="10"/>
  <c r="O27" i="10" s="1"/>
  <c r="E221" i="46" s="1"/>
  <c r="M27" i="10"/>
  <c r="K26" i="10"/>
  <c r="O26" i="10" s="1"/>
  <c r="E220" i="46" s="1"/>
  <c r="M26" i="10"/>
  <c r="K25" i="10"/>
  <c r="O25" i="10" s="1"/>
  <c r="E219" i="46" s="1"/>
  <c r="M25" i="10"/>
  <c r="K24" i="10"/>
  <c r="O24" i="10" s="1"/>
  <c r="E218" i="46" s="1"/>
  <c r="M24" i="10"/>
  <c r="K23" i="10"/>
  <c r="O23" i="10" s="1"/>
  <c r="E217" i="46" s="1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K53" i="9"/>
  <c r="O53" i="9" s="1"/>
  <c r="E202" i="46" s="1"/>
  <c r="M53" i="9"/>
  <c r="K52" i="9"/>
  <c r="O52" i="9" s="1"/>
  <c r="E201" i="46" s="1"/>
  <c r="M52" i="9"/>
  <c r="K51" i="9"/>
  <c r="O51" i="9" s="1"/>
  <c r="E200" i="46" s="1"/>
  <c r="M51" i="9"/>
  <c r="K50" i="9"/>
  <c r="O50" i="9" s="1"/>
  <c r="E199" i="46" s="1"/>
  <c r="M50" i="9"/>
  <c r="K49" i="9"/>
  <c r="O49" i="9" s="1"/>
  <c r="E198" i="46" s="1"/>
  <c r="M49" i="9"/>
  <c r="K48" i="9"/>
  <c r="O48" i="9" s="1"/>
  <c r="E197" i="46" s="1"/>
  <c r="M48" i="9"/>
  <c r="K47" i="9"/>
  <c r="O47" i="9" s="1"/>
  <c r="E196" i="46" s="1"/>
  <c r="M47" i="9"/>
  <c r="K46" i="9"/>
  <c r="O46" i="9" s="1"/>
  <c r="E195" i="46" s="1"/>
  <c r="M46" i="9"/>
  <c r="K45" i="9"/>
  <c r="O45" i="9" s="1"/>
  <c r="E194" i="46" s="1"/>
  <c r="M45" i="9"/>
  <c r="K44" i="9"/>
  <c r="O44" i="9" s="1"/>
  <c r="E193" i="46" s="1"/>
  <c r="M44" i="9"/>
  <c r="K43" i="9"/>
  <c r="O43" i="9" s="1"/>
  <c r="E192" i="46" s="1"/>
  <c r="M43" i="9"/>
  <c r="K42" i="9"/>
  <c r="O42" i="9" s="1"/>
  <c r="E191" i="46" s="1"/>
  <c r="M42" i="9"/>
  <c r="E190" i="46"/>
  <c r="E189" i="46"/>
  <c r="E188" i="46"/>
  <c r="K38" i="9"/>
  <c r="O38" i="9" s="1"/>
  <c r="E187" i="46" s="1"/>
  <c r="M38" i="9"/>
  <c r="K37" i="9"/>
  <c r="O37" i="9" s="1"/>
  <c r="E186" i="46" s="1"/>
  <c r="M37" i="9"/>
  <c r="K36" i="9"/>
  <c r="O36" i="9" s="1"/>
  <c r="E185" i="46" s="1"/>
  <c r="M36" i="9"/>
  <c r="K35" i="9"/>
  <c r="O35" i="9" s="1"/>
  <c r="E184" i="46" s="1"/>
  <c r="M35" i="9"/>
  <c r="K34" i="9"/>
  <c r="O34" i="9" s="1"/>
  <c r="E183" i="46" s="1"/>
  <c r="M34" i="9"/>
  <c r="K33" i="9"/>
  <c r="O33" i="9" s="1"/>
  <c r="E182" i="46" s="1"/>
  <c r="M33" i="9"/>
  <c r="K32" i="9"/>
  <c r="O32" i="9" s="1"/>
  <c r="E181" i="46" s="1"/>
  <c r="M32" i="9"/>
  <c r="K31" i="9"/>
  <c r="O31" i="9" s="1"/>
  <c r="E180" i="46" s="1"/>
  <c r="M31" i="9"/>
  <c r="K30" i="9"/>
  <c r="O30" i="9" s="1"/>
  <c r="E179" i="46" s="1"/>
  <c r="M30" i="9"/>
  <c r="K29" i="9"/>
  <c r="O29" i="9" s="1"/>
  <c r="E178" i="46" s="1"/>
  <c r="M29" i="9"/>
  <c r="K28" i="9"/>
  <c r="O28" i="9" s="1"/>
  <c r="E177" i="46" s="1"/>
  <c r="M28" i="9"/>
  <c r="K27" i="9"/>
  <c r="O27" i="9" s="1"/>
  <c r="E176" i="46" s="1"/>
  <c r="M27" i="9"/>
  <c r="K26" i="9"/>
  <c r="O26" i="9" s="1"/>
  <c r="E175" i="46" s="1"/>
  <c r="M26" i="9"/>
  <c r="K25" i="9"/>
  <c r="O25" i="9" s="1"/>
  <c r="E174" i="46" s="1"/>
  <c r="M25" i="9"/>
  <c r="K24" i="9"/>
  <c r="O24" i="9" s="1"/>
  <c r="E173" i="46" s="1"/>
  <c r="M24" i="9"/>
  <c r="K23" i="9"/>
  <c r="O23" i="9" s="1"/>
  <c r="E172" i="46" s="1"/>
  <c r="M23" i="9"/>
  <c r="K22" i="9"/>
  <c r="O22" i="9" s="1"/>
  <c r="E171" i="46" s="1"/>
  <c r="M22" i="9"/>
  <c r="K21" i="9"/>
  <c r="O21" i="9" s="1"/>
  <c r="E170" i="46" s="1"/>
  <c r="M21" i="9"/>
  <c r="K20" i="9"/>
  <c r="O20" i="9" s="1"/>
  <c r="E169" i="46" s="1"/>
  <c r="M20" i="9"/>
  <c r="K19" i="9"/>
  <c r="O19" i="9" s="1"/>
  <c r="E168" i="46" s="1"/>
  <c r="M19" i="9"/>
  <c r="K18" i="9"/>
  <c r="O18" i="9" s="1"/>
  <c r="E167" i="46" s="1"/>
  <c r="M18" i="9"/>
  <c r="K17" i="9"/>
  <c r="O17" i="9" s="1"/>
  <c r="E166" i="46" s="1"/>
  <c r="M17" i="9"/>
  <c r="K16" i="9"/>
  <c r="O16" i="9" s="1"/>
  <c r="E165" i="46" s="1"/>
  <c r="M16" i="9"/>
  <c r="K15" i="9"/>
  <c r="O15" i="9" s="1"/>
  <c r="E164" i="46" s="1"/>
  <c r="M15" i="9"/>
  <c r="K14" i="9"/>
  <c r="O14" i="9" s="1"/>
  <c r="E163" i="46" s="1"/>
  <c r="M14" i="9"/>
  <c r="K13" i="9"/>
  <c r="O13" i="9" s="1"/>
  <c r="E162" i="46" s="1"/>
  <c r="M13" i="9"/>
  <c r="K12" i="9"/>
  <c r="O12" i="9" s="1"/>
  <c r="E161" i="46" s="1"/>
  <c r="M12" i="9"/>
  <c r="K11" i="9"/>
  <c r="O11" i="9" s="1"/>
  <c r="E160" i="46" s="1"/>
  <c r="M11" i="9"/>
  <c r="K10" i="9"/>
  <c r="O10" i="9" s="1"/>
  <c r="E159" i="46" s="1"/>
  <c r="M10" i="9"/>
  <c r="K9" i="9"/>
  <c r="O9" i="9" s="1"/>
  <c r="E158" i="46" s="1"/>
  <c r="M9" i="9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10" i="39"/>
  <c r="M15" i="39"/>
  <c r="K10" i="38"/>
  <c r="O10" i="38" s="1"/>
  <c r="E249" i="46" s="1"/>
  <c r="K11" i="38"/>
  <c r="O11" i="38" s="1"/>
  <c r="E250" i="46" s="1"/>
  <c r="K12" i="38"/>
  <c r="O12" i="38" s="1"/>
  <c r="E251" i="46" s="1"/>
  <c r="K13" i="38"/>
  <c r="O13" i="38" s="1"/>
  <c r="E252" i="46" s="1"/>
  <c r="K14" i="38"/>
  <c r="O14" i="38" s="1"/>
  <c r="E253" i="46" s="1"/>
  <c r="K15" i="38"/>
  <c r="O15" i="38" s="1"/>
  <c r="E254" i="46" s="1"/>
  <c r="K16" i="38"/>
  <c r="O16" i="38" s="1"/>
  <c r="E255" i="46" s="1"/>
  <c r="K17" i="38"/>
  <c r="O17" i="38" s="1"/>
  <c r="E256" i="46" s="1"/>
  <c r="K18" i="38"/>
  <c r="O18" i="38" s="1"/>
  <c r="E257" i="46" s="1"/>
  <c r="K19" i="38"/>
  <c r="O19" i="38" s="1"/>
  <c r="E258" i="46" s="1"/>
  <c r="K20" i="38"/>
  <c r="O20" i="38" s="1"/>
  <c r="E259" i="46" s="1"/>
  <c r="K21" i="38"/>
  <c r="O21" i="38"/>
  <c r="E260" i="46" s="1"/>
  <c r="K22" i="38"/>
  <c r="O22" i="38" s="1"/>
  <c r="E261" i="46" s="1"/>
  <c r="K23" i="38"/>
  <c r="O23" i="38" s="1"/>
  <c r="E262" i="46" s="1"/>
  <c r="K24" i="38"/>
  <c r="O24" i="38" s="1"/>
  <c r="E263" i="46" s="1"/>
  <c r="K25" i="38"/>
  <c r="O25" i="38" s="1"/>
  <c r="E264" i="46" s="1"/>
  <c r="K26" i="38"/>
  <c r="O26" i="38" s="1"/>
  <c r="E265" i="46" s="1"/>
  <c r="K27" i="38"/>
  <c r="O27" i="38" s="1"/>
  <c r="E266" i="46" s="1"/>
  <c r="K28" i="38"/>
  <c r="O28" i="38" s="1"/>
  <c r="E267" i="46" s="1"/>
  <c r="K29" i="38"/>
  <c r="O29" i="38" s="1"/>
  <c r="E268" i="46" s="1"/>
  <c r="K30" i="38"/>
  <c r="O30" i="38" s="1"/>
  <c r="E269" i="46" s="1"/>
  <c r="K31" i="38"/>
  <c r="O31" i="38" s="1"/>
  <c r="E270" i="46" s="1"/>
  <c r="K32" i="38"/>
  <c r="O32" i="38" s="1"/>
  <c r="E271" i="46" s="1"/>
  <c r="K33" i="38"/>
  <c r="O33" i="38" s="1"/>
  <c r="E272" i="46" s="1"/>
  <c r="K35" i="38"/>
  <c r="O35" i="38" s="1"/>
  <c r="E274" i="46" s="1"/>
  <c r="K36" i="38"/>
  <c r="O36" i="38" s="1"/>
  <c r="E275" i="46" s="1"/>
  <c r="K37" i="38"/>
  <c r="O37" i="38" s="1"/>
  <c r="E276" i="46" s="1"/>
  <c r="K38" i="38"/>
  <c r="O38" i="38"/>
  <c r="E277" i="46" s="1"/>
  <c r="K39" i="38"/>
  <c r="O39" i="38" s="1"/>
  <c r="E278" i="46" s="1"/>
  <c r="K40" i="38"/>
  <c r="O40" i="38" s="1"/>
  <c r="E279" i="46" s="1"/>
  <c r="K41" i="38"/>
  <c r="O41" i="38" s="1"/>
  <c r="E280" i="46" s="1"/>
  <c r="K42" i="38"/>
  <c r="O42" i="38" s="1"/>
  <c r="E281" i="46" s="1"/>
  <c r="K43" i="38"/>
  <c r="O43" i="38" s="1"/>
  <c r="E282" i="46" s="1"/>
  <c r="K44" i="38"/>
  <c r="O44" i="38" s="1"/>
  <c r="E283" i="46" s="1"/>
  <c r="K45" i="38"/>
  <c r="O45" i="38" s="1"/>
  <c r="E284" i="46" s="1"/>
  <c r="K46" i="38"/>
  <c r="O46" i="38" s="1"/>
  <c r="E285" i="46" s="1"/>
  <c r="K47" i="38"/>
  <c r="O47" i="38" s="1"/>
  <c r="E286" i="46" s="1"/>
  <c r="K48" i="38"/>
  <c r="O48" i="38" s="1"/>
  <c r="E287" i="46" s="1"/>
  <c r="K49" i="38"/>
  <c r="O49" i="38" s="1"/>
  <c r="E288" i="46" s="1"/>
  <c r="K50" i="38"/>
  <c r="O50" i="38" s="1"/>
  <c r="E289" i="46" s="1"/>
  <c r="K51" i="38"/>
  <c r="O51" i="38" s="1"/>
  <c r="E290" i="46" s="1"/>
  <c r="K9" i="38"/>
  <c r="O9" i="38" s="1"/>
  <c r="E248" i="46" s="1"/>
  <c r="K52" i="38"/>
  <c r="O52" i="38" s="1"/>
  <c r="E291" i="46" s="1"/>
  <c r="K53" i="38"/>
  <c r="O53" i="38" s="1"/>
  <c r="E292" i="46" s="1"/>
  <c r="G57" i="39"/>
  <c r="M52" i="39"/>
  <c r="M51" i="39"/>
  <c r="M50" i="39"/>
  <c r="M49" i="39"/>
  <c r="M48" i="39"/>
  <c r="M47" i="39"/>
  <c r="M46" i="39"/>
  <c r="M45" i="39"/>
  <c r="M44" i="39"/>
  <c r="M43" i="39"/>
  <c r="M42" i="39"/>
  <c r="M41" i="39"/>
  <c r="M40" i="39"/>
  <c r="M39" i="39"/>
  <c r="M38" i="39"/>
  <c r="M37" i="39"/>
  <c r="M36" i="39"/>
  <c r="M35" i="39"/>
  <c r="M34" i="39"/>
  <c r="M33" i="39"/>
  <c r="M32" i="39"/>
  <c r="M29" i="39"/>
  <c r="M28" i="39"/>
  <c r="M27" i="39"/>
  <c r="M26" i="39"/>
  <c r="M25" i="39"/>
  <c r="M24" i="39"/>
  <c r="M23" i="39"/>
  <c r="M22" i="39"/>
  <c r="M21" i="39"/>
  <c r="M20" i="39"/>
  <c r="M19" i="39"/>
  <c r="M18" i="39"/>
  <c r="M17" i="39"/>
  <c r="M16" i="39"/>
  <c r="M14" i="39"/>
  <c r="M13" i="39"/>
  <c r="M12" i="39"/>
  <c r="M11" i="39"/>
  <c r="M9" i="39"/>
  <c r="C5" i="39"/>
  <c r="I3" i="39"/>
  <c r="F3" i="39"/>
  <c r="C3" i="39"/>
  <c r="G57" i="38"/>
  <c r="M53" i="38"/>
  <c r="M52" i="38"/>
  <c r="M51" i="38"/>
  <c r="M50" i="38"/>
  <c r="M49" i="38"/>
  <c r="M48" i="38"/>
  <c r="M47" i="38"/>
  <c r="M46" i="38"/>
  <c r="M45" i="38"/>
  <c r="M44" i="38"/>
  <c r="M43" i="38"/>
  <c r="M42" i="38"/>
  <c r="M41" i="38"/>
  <c r="M40" i="38"/>
  <c r="M39" i="38"/>
  <c r="M38" i="38"/>
  <c r="M37" i="38"/>
  <c r="M36" i="38"/>
  <c r="M35" i="38"/>
  <c r="M33" i="38"/>
  <c r="M32" i="38"/>
  <c r="M31" i="38"/>
  <c r="M30" i="38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M11" i="38"/>
  <c r="M10" i="38"/>
  <c r="M9" i="38"/>
  <c r="C5" i="38"/>
  <c r="I3" i="38"/>
  <c r="F3" i="38"/>
  <c r="C3" i="38"/>
  <c r="H3" i="34"/>
  <c r="C6" i="28"/>
  <c r="C105" i="36" s="1"/>
  <c r="C4" i="28"/>
  <c r="C103" i="36" s="1"/>
  <c r="C6" i="27"/>
  <c r="C54" i="36" s="1"/>
  <c r="C4" i="27"/>
  <c r="C52" i="36" s="1"/>
  <c r="C4" i="36"/>
  <c r="C6" i="36"/>
  <c r="C5" i="30"/>
  <c r="I3" i="30"/>
  <c r="F3" i="30"/>
  <c r="C3" i="30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C5" i="34"/>
  <c r="F3" i="34"/>
  <c r="C3" i="34"/>
  <c r="K4" i="28"/>
  <c r="K4" i="27"/>
  <c r="C5" i="33"/>
  <c r="I3" i="33"/>
  <c r="F3" i="33"/>
  <c r="C3" i="33"/>
  <c r="C5" i="32"/>
  <c r="I3" i="32"/>
  <c r="F3" i="32"/>
  <c r="C3" i="32"/>
  <c r="C5" i="31"/>
  <c r="I3" i="31"/>
  <c r="F3" i="31"/>
  <c r="C3" i="31"/>
  <c r="G57" i="8"/>
  <c r="G57" i="10"/>
  <c r="C5" i="10"/>
  <c r="I3" i="10"/>
  <c r="F3" i="10"/>
  <c r="C3" i="10"/>
  <c r="G57" i="9"/>
  <c r="C5" i="9"/>
  <c r="I3" i="9"/>
  <c r="F3" i="9"/>
  <c r="C3" i="9"/>
  <c r="X47" i="28"/>
  <c r="X46" i="28"/>
  <c r="X45" i="28"/>
  <c r="X44" i="28"/>
  <c r="X43" i="28"/>
  <c r="Z29" i="28"/>
  <c r="Y29" i="28"/>
  <c r="Y28" i="28"/>
  <c r="Y12" i="28"/>
  <c r="Y11" i="28"/>
  <c r="X47" i="27"/>
  <c r="X46" i="27"/>
  <c r="X45" i="27"/>
  <c r="X44" i="27"/>
  <c r="X43" i="27"/>
  <c r="Z29" i="27"/>
  <c r="Y11" i="27"/>
  <c r="Y12" i="27"/>
  <c r="Y28" i="27"/>
  <c r="Y29" i="27"/>
  <c r="C5" i="8"/>
  <c r="I3" i="8"/>
  <c r="F3" i="8"/>
  <c r="C3" i="8"/>
  <c r="A39" i="14"/>
  <c r="A37" i="14"/>
  <c r="A35" i="14"/>
  <c r="A33" i="14"/>
  <c r="A31" i="14"/>
  <c r="A29" i="14"/>
  <c r="A27" i="14"/>
  <c r="BF15" i="14"/>
  <c r="B4" i="13"/>
  <c r="B6" i="13"/>
  <c r="E6" i="13"/>
  <c r="E4" i="13"/>
  <c r="C5" i="11"/>
  <c r="F3" i="11"/>
  <c r="C3" i="11"/>
  <c r="X43" i="1"/>
  <c r="X44" i="1"/>
  <c r="X46" i="1"/>
  <c r="Y11" i="1"/>
  <c r="Y12" i="1"/>
  <c r="Y28" i="1"/>
  <c r="Y29" i="1"/>
  <c r="Z29" i="1"/>
  <c r="H7" i="14"/>
  <c r="BF10" i="14"/>
  <c r="F67" i="1"/>
  <c r="F67" i="27"/>
  <c r="F68" i="28" l="1"/>
  <c r="Q68" i="28" s="1"/>
  <c r="H51" i="28"/>
  <c r="F68" i="27"/>
  <c r="Q68" i="27" s="1"/>
  <c r="H51" i="27"/>
  <c r="X38" i="27"/>
  <c r="V40" i="27"/>
  <c r="X40" i="27" s="1"/>
  <c r="X41" i="27" s="1"/>
  <c r="H49" i="27" s="1"/>
  <c r="F65" i="27" s="1"/>
  <c r="BF13" i="14"/>
  <c r="H51" i="1"/>
  <c r="Q68" i="1"/>
  <c r="V40" i="1"/>
  <c r="X40" i="1" s="1"/>
  <c r="X41" i="1" s="1"/>
  <c r="X36" i="28"/>
  <c r="BF19" i="14"/>
  <c r="X49" i="28"/>
  <c r="C53" i="28" s="1"/>
  <c r="F66" i="28" s="1"/>
  <c r="I25" i="39"/>
  <c r="C51" i="27"/>
  <c r="C51" i="1"/>
  <c r="Q69" i="27"/>
  <c r="I38" i="38"/>
  <c r="I29" i="38"/>
  <c r="I13" i="38"/>
  <c r="X38" i="1"/>
  <c r="BF12" i="14"/>
  <c r="X35" i="28"/>
  <c r="BF18" i="14"/>
  <c r="X36" i="1"/>
  <c r="BF11" i="14"/>
  <c r="F69" i="28"/>
  <c r="Q69" i="28"/>
  <c r="BF16" i="14"/>
  <c r="F67" i="28"/>
  <c r="X67" i="1"/>
  <c r="I12" i="33"/>
  <c r="I16" i="33"/>
  <c r="I20" i="33"/>
  <c r="I24" i="33"/>
  <c r="I28" i="33"/>
  <c r="I32" i="33"/>
  <c r="I36" i="33"/>
  <c r="I40" i="33"/>
  <c r="I44" i="33"/>
  <c r="I48" i="33"/>
  <c r="I52" i="33"/>
  <c r="X58" i="28"/>
  <c r="O53" i="28" s="1"/>
  <c r="Q70" i="28" s="1"/>
  <c r="I10" i="31"/>
  <c r="D384" i="46" s="1"/>
  <c r="I14" i="31"/>
  <c r="D388" i="46" s="1"/>
  <c r="I22" i="31"/>
  <c r="D396" i="46" s="1"/>
  <c r="I26" i="31"/>
  <c r="D400" i="46" s="1"/>
  <c r="I30" i="31"/>
  <c r="D404" i="46" s="1"/>
  <c r="I34" i="31"/>
  <c r="D408" i="46" s="1"/>
  <c r="I38" i="31"/>
  <c r="D412" i="46" s="1"/>
  <c r="I42" i="31"/>
  <c r="D416" i="46" s="1"/>
  <c r="I46" i="31"/>
  <c r="D420" i="46" s="1"/>
  <c r="I50" i="31"/>
  <c r="D424" i="46" s="1"/>
  <c r="I53" i="10"/>
  <c r="C51" i="28"/>
  <c r="I44" i="38"/>
  <c r="I49" i="8"/>
  <c r="D153" i="46" s="1"/>
  <c r="D169" i="46"/>
  <c r="X38" i="28"/>
  <c r="BF20" i="14"/>
  <c r="D163" i="46"/>
  <c r="I52" i="38"/>
  <c r="D291" i="46"/>
  <c r="D270" i="46"/>
  <c r="D264" i="46"/>
  <c r="I22" i="38"/>
  <c r="D261" i="46"/>
  <c r="I16" i="38"/>
  <c r="D255" i="46"/>
  <c r="I29" i="39"/>
  <c r="D313" i="46"/>
  <c r="I22" i="39"/>
  <c r="D306" i="46"/>
  <c r="I49" i="39"/>
  <c r="D333" i="46"/>
  <c r="D329" i="46"/>
  <c r="D321" i="46"/>
  <c r="D317" i="46"/>
  <c r="D189" i="46"/>
  <c r="D179" i="46"/>
  <c r="D241" i="46"/>
  <c r="D237" i="46"/>
  <c r="D233" i="46"/>
  <c r="D225" i="46"/>
  <c r="I45" i="38"/>
  <c r="D284" i="46"/>
  <c r="I42" i="38"/>
  <c r="D281" i="46"/>
  <c r="D275" i="46"/>
  <c r="I28" i="38"/>
  <c r="D267" i="46"/>
  <c r="D250" i="46"/>
  <c r="I10" i="39"/>
  <c r="D294" i="46"/>
  <c r="Y71" i="28"/>
  <c r="L57" i="28" s="1"/>
  <c r="D325" i="46"/>
  <c r="BF14" i="14"/>
  <c r="D247" i="46"/>
  <c r="D195" i="46"/>
  <c r="D171" i="46"/>
  <c r="D165" i="46"/>
  <c r="D221" i="46"/>
  <c r="D217" i="46"/>
  <c r="D212" i="46"/>
  <c r="D208" i="46"/>
  <c r="D204" i="46"/>
  <c r="I51" i="38"/>
  <c r="D290" i="46"/>
  <c r="D287" i="46"/>
  <c r="I41" i="38"/>
  <c r="D280" i="46"/>
  <c r="I35" i="38"/>
  <c r="D274" i="46"/>
  <c r="I33" i="38"/>
  <c r="D272" i="46"/>
  <c r="I30" i="38"/>
  <c r="D269" i="46"/>
  <c r="I24" i="38"/>
  <c r="D263" i="46"/>
  <c r="D258" i="46"/>
  <c r="I10" i="38"/>
  <c r="D249" i="46"/>
  <c r="I30" i="39"/>
  <c r="D314" i="46"/>
  <c r="I21" i="39"/>
  <c r="D305" i="46"/>
  <c r="I18" i="39"/>
  <c r="D302" i="46"/>
  <c r="I15" i="39"/>
  <c r="D299" i="46"/>
  <c r="I9" i="39"/>
  <c r="D293" i="46"/>
  <c r="X67" i="28"/>
  <c r="Y71" i="27"/>
  <c r="L57" i="27" s="1"/>
  <c r="I52" i="39"/>
  <c r="D336" i="46"/>
  <c r="D332" i="46"/>
  <c r="I44" i="39"/>
  <c r="D328" i="46"/>
  <c r="D324" i="46"/>
  <c r="D320" i="46"/>
  <c r="D316" i="46"/>
  <c r="I18" i="31"/>
  <c r="D392" i="46" s="1"/>
  <c r="I20" i="30"/>
  <c r="D349" i="46" s="1"/>
  <c r="I12" i="30"/>
  <c r="D341" i="46" s="1"/>
  <c r="I38" i="9"/>
  <c r="D181" i="46"/>
  <c r="D177" i="46"/>
  <c r="D167" i="46"/>
  <c r="D161" i="46"/>
  <c r="D158" i="46"/>
  <c r="D243" i="46"/>
  <c r="D239" i="46"/>
  <c r="D235" i="46"/>
  <c r="D231" i="46"/>
  <c r="D227" i="46"/>
  <c r="D223" i="46"/>
  <c r="I50" i="38"/>
  <c r="D289" i="46"/>
  <c r="I47" i="38"/>
  <c r="D286" i="46"/>
  <c r="D279" i="46"/>
  <c r="I37" i="38"/>
  <c r="D276" i="46"/>
  <c r="I34" i="38"/>
  <c r="D273" i="46"/>
  <c r="I32" i="38"/>
  <c r="D271" i="46"/>
  <c r="D266" i="46"/>
  <c r="I18" i="38"/>
  <c r="D257" i="46"/>
  <c r="D254" i="46"/>
  <c r="I12" i="38"/>
  <c r="D251" i="46"/>
  <c r="D248" i="46"/>
  <c r="I27" i="39"/>
  <c r="D311" i="46"/>
  <c r="I14" i="39"/>
  <c r="D298" i="46"/>
  <c r="O51" i="27"/>
  <c r="Y71" i="1"/>
  <c r="K57" i="1" s="1"/>
  <c r="I29" i="31"/>
  <c r="D403" i="46" s="1"/>
  <c r="I51" i="30"/>
  <c r="D380" i="46" s="1"/>
  <c r="I47" i="30"/>
  <c r="D376" i="46" s="1"/>
  <c r="I39" i="30"/>
  <c r="D368" i="46" s="1"/>
  <c r="I35" i="30"/>
  <c r="D364" i="46" s="1"/>
  <c r="I31" i="30"/>
  <c r="D360" i="46" s="1"/>
  <c r="BF9" i="14"/>
  <c r="I27" i="40"/>
  <c r="D536" i="46" s="1"/>
  <c r="I23" i="40"/>
  <c r="D532" i="46" s="1"/>
  <c r="I19" i="40"/>
  <c r="D528" i="46" s="1"/>
  <c r="I15" i="40"/>
  <c r="D524" i="46" s="1"/>
  <c r="I11" i="40"/>
  <c r="D520" i="46" s="1"/>
  <c r="D201" i="46"/>
  <c r="D197" i="46"/>
  <c r="I44" i="9"/>
  <c r="I34" i="9"/>
  <c r="D173" i="46"/>
  <c r="I51" i="10"/>
  <c r="D219" i="46"/>
  <c r="D215" i="46"/>
  <c r="D213" i="46"/>
  <c r="D211" i="46"/>
  <c r="D207" i="46"/>
  <c r="D205" i="46"/>
  <c r="X10" i="28"/>
  <c r="X13" i="28" s="1"/>
  <c r="O49" i="28" s="1"/>
  <c r="Q63" i="28" s="1"/>
  <c r="I53" i="38"/>
  <c r="D292" i="46"/>
  <c r="I49" i="38"/>
  <c r="D288" i="46"/>
  <c r="I46" i="38"/>
  <c r="D285" i="46"/>
  <c r="I43" i="38"/>
  <c r="D282" i="46"/>
  <c r="I39" i="38"/>
  <c r="D278" i="46"/>
  <c r="I36" i="38"/>
  <c r="I31" i="38"/>
  <c r="I26" i="38"/>
  <c r="D265" i="46"/>
  <c r="D262" i="46"/>
  <c r="I20" i="38"/>
  <c r="D259" i="46"/>
  <c r="I17" i="38"/>
  <c r="D256" i="46"/>
  <c r="I14" i="38"/>
  <c r="D253" i="46"/>
  <c r="I11" i="38"/>
  <c r="I32" i="39"/>
  <c r="I26" i="39"/>
  <c r="D310" i="46"/>
  <c r="I23" i="39"/>
  <c r="D307" i="46"/>
  <c r="I19" i="39"/>
  <c r="D301" i="46"/>
  <c r="I13" i="39"/>
  <c r="D295" i="46"/>
  <c r="X67" i="27"/>
  <c r="X10" i="27"/>
  <c r="X13" i="27" s="1"/>
  <c r="O49" i="27" s="1"/>
  <c r="Q63" i="27" s="1"/>
  <c r="I50" i="39"/>
  <c r="D334" i="46"/>
  <c r="I46" i="39"/>
  <c r="D330" i="46"/>
  <c r="D326" i="46"/>
  <c r="I38" i="39"/>
  <c r="D322" i="46"/>
  <c r="I34" i="39"/>
  <c r="D318" i="46"/>
  <c r="I22" i="30"/>
  <c r="D351" i="46" s="1"/>
  <c r="I18" i="30"/>
  <c r="D347" i="46" s="1"/>
  <c r="I14" i="30"/>
  <c r="D343" i="46" s="1"/>
  <c r="I10" i="30"/>
  <c r="D339" i="46" s="1"/>
  <c r="X17" i="28"/>
  <c r="C49" i="28" s="1"/>
  <c r="Q64" i="28" s="1"/>
  <c r="X17" i="27"/>
  <c r="C49" i="27" s="1"/>
  <c r="Q64" i="27" s="1"/>
  <c r="O51" i="28"/>
  <c r="F71" i="28" s="1"/>
  <c r="AA24" i="28"/>
  <c r="C55" i="28"/>
  <c r="AA24" i="27"/>
  <c r="F72" i="27"/>
  <c r="Q72" i="27" s="1"/>
  <c r="O10" i="30"/>
  <c r="E339" i="46" s="1"/>
  <c r="O12" i="30"/>
  <c r="E341" i="46" s="1"/>
  <c r="I53" i="8"/>
  <c r="D157" i="46" s="1"/>
  <c r="I12" i="31"/>
  <c r="D386" i="46" s="1"/>
  <c r="I16" i="31"/>
  <c r="D390" i="46" s="1"/>
  <c r="I20" i="31"/>
  <c r="D394" i="46" s="1"/>
  <c r="I24" i="31"/>
  <c r="D398" i="46" s="1"/>
  <c r="I28" i="31"/>
  <c r="D402" i="46" s="1"/>
  <c r="I32" i="31"/>
  <c r="D406" i="46" s="1"/>
  <c r="I36" i="31"/>
  <c r="D410" i="46" s="1"/>
  <c r="I40" i="31"/>
  <c r="D414" i="46" s="1"/>
  <c r="I44" i="31"/>
  <c r="D418" i="46" s="1"/>
  <c r="I48" i="31"/>
  <c r="D422" i="46" s="1"/>
  <c r="O14" i="30"/>
  <c r="E343" i="46" s="1"/>
  <c r="I41" i="8"/>
  <c r="D145" i="46" s="1"/>
  <c r="I26" i="8"/>
  <c r="D130" i="46" s="1"/>
  <c r="O47" i="30"/>
  <c r="E376" i="46" s="1"/>
  <c r="O31" i="30"/>
  <c r="E360" i="46" s="1"/>
  <c r="O20" i="30"/>
  <c r="E349" i="46" s="1"/>
  <c r="O35" i="30"/>
  <c r="E364" i="46" s="1"/>
  <c r="O18" i="30"/>
  <c r="E347" i="46" s="1"/>
  <c r="O51" i="30"/>
  <c r="E380" i="46" s="1"/>
  <c r="O51" i="1"/>
  <c r="C55" i="1"/>
  <c r="BF17" i="14"/>
  <c r="X10" i="1"/>
  <c r="X13" i="1" s="1"/>
  <c r="O49" i="1" s="1"/>
  <c r="F9" i="11"/>
  <c r="G9" i="11" s="1"/>
  <c r="G56" i="11" s="1"/>
  <c r="O52" i="30"/>
  <c r="E381" i="46" s="1"/>
  <c r="I52" i="30"/>
  <c r="D381" i="46" s="1"/>
  <c r="O49" i="30"/>
  <c r="E378" i="46" s="1"/>
  <c r="I49" i="30"/>
  <c r="D378" i="46" s="1"/>
  <c r="O46" i="30"/>
  <c r="E375" i="46" s="1"/>
  <c r="I46" i="30"/>
  <c r="D375" i="46" s="1"/>
  <c r="O42" i="30"/>
  <c r="E371" i="46" s="1"/>
  <c r="I42" i="30"/>
  <c r="D371" i="46" s="1"/>
  <c r="O32" i="30"/>
  <c r="E361" i="46" s="1"/>
  <c r="I32" i="30"/>
  <c r="D361" i="46" s="1"/>
  <c r="O29" i="30"/>
  <c r="E358" i="46" s="1"/>
  <c r="I29" i="30"/>
  <c r="D358" i="46" s="1"/>
  <c r="O25" i="30"/>
  <c r="E354" i="46" s="1"/>
  <c r="I25" i="30"/>
  <c r="D354" i="46" s="1"/>
  <c r="O19" i="30"/>
  <c r="E348" i="46" s="1"/>
  <c r="I19" i="30"/>
  <c r="D348" i="46" s="1"/>
  <c r="O16" i="30"/>
  <c r="E345" i="46" s="1"/>
  <c r="I16" i="30"/>
  <c r="D345" i="46" s="1"/>
  <c r="O13" i="30"/>
  <c r="E342" i="46" s="1"/>
  <c r="I13" i="30"/>
  <c r="D342" i="46" s="1"/>
  <c r="O48" i="30"/>
  <c r="E377" i="46" s="1"/>
  <c r="I48" i="30"/>
  <c r="D377" i="46" s="1"/>
  <c r="O45" i="30"/>
  <c r="E374" i="46" s="1"/>
  <c r="I45" i="30"/>
  <c r="D374" i="46" s="1"/>
  <c r="O41" i="30"/>
  <c r="E370" i="46" s="1"/>
  <c r="I41" i="30"/>
  <c r="D370" i="46" s="1"/>
  <c r="O38" i="30"/>
  <c r="E367" i="46" s="1"/>
  <c r="I38" i="30"/>
  <c r="D367" i="46" s="1"/>
  <c r="O28" i="30"/>
  <c r="E357" i="46" s="1"/>
  <c r="I28" i="30"/>
  <c r="D357" i="46" s="1"/>
  <c r="O24" i="30"/>
  <c r="E353" i="46" s="1"/>
  <c r="I24" i="30"/>
  <c r="D353" i="46" s="1"/>
  <c r="O21" i="30"/>
  <c r="E350" i="46" s="1"/>
  <c r="I21" i="30"/>
  <c r="D350" i="46" s="1"/>
  <c r="O15" i="30"/>
  <c r="E344" i="46" s="1"/>
  <c r="I15" i="30"/>
  <c r="D344" i="46" s="1"/>
  <c r="O44" i="30"/>
  <c r="E373" i="46" s="1"/>
  <c r="I44" i="30"/>
  <c r="D373" i="46" s="1"/>
  <c r="O40" i="30"/>
  <c r="E369" i="46" s="1"/>
  <c r="I40" i="30"/>
  <c r="D369" i="46" s="1"/>
  <c r="O37" i="30"/>
  <c r="E366" i="46" s="1"/>
  <c r="I37" i="30"/>
  <c r="D366" i="46" s="1"/>
  <c r="O34" i="30"/>
  <c r="E363" i="46" s="1"/>
  <c r="I34" i="30"/>
  <c r="D363" i="46" s="1"/>
  <c r="O27" i="30"/>
  <c r="E356" i="46" s="1"/>
  <c r="I27" i="30"/>
  <c r="D356" i="46" s="1"/>
  <c r="O23" i="30"/>
  <c r="E352" i="46" s="1"/>
  <c r="I23" i="30"/>
  <c r="D352" i="46" s="1"/>
  <c r="O53" i="30"/>
  <c r="E382" i="46" s="1"/>
  <c r="I53" i="30"/>
  <c r="D382" i="46" s="1"/>
  <c r="O50" i="30"/>
  <c r="E379" i="46" s="1"/>
  <c r="I50" i="30"/>
  <c r="D379" i="46" s="1"/>
  <c r="O43" i="30"/>
  <c r="E372" i="46" s="1"/>
  <c r="I43" i="30"/>
  <c r="D372" i="46" s="1"/>
  <c r="O39" i="30"/>
  <c r="E368" i="46" s="1"/>
  <c r="O36" i="30"/>
  <c r="E365" i="46" s="1"/>
  <c r="I36" i="30"/>
  <c r="D365" i="46" s="1"/>
  <c r="O33" i="30"/>
  <c r="E362" i="46" s="1"/>
  <c r="I33" i="30"/>
  <c r="D362" i="46" s="1"/>
  <c r="O30" i="30"/>
  <c r="E359" i="46" s="1"/>
  <c r="I30" i="30"/>
  <c r="D359" i="46" s="1"/>
  <c r="O26" i="30"/>
  <c r="E355" i="46" s="1"/>
  <c r="I26" i="30"/>
  <c r="D355" i="46" s="1"/>
  <c r="O22" i="30"/>
  <c r="E351" i="46" s="1"/>
  <c r="O17" i="30"/>
  <c r="E346" i="46" s="1"/>
  <c r="I17" i="30"/>
  <c r="D346" i="46" s="1"/>
  <c r="O11" i="30"/>
  <c r="E340" i="46" s="1"/>
  <c r="I11" i="30"/>
  <c r="D340" i="46" s="1"/>
  <c r="P55" i="39"/>
  <c r="C21" i="13" s="1"/>
  <c r="I36" i="39"/>
  <c r="I42" i="39"/>
  <c r="I45" i="39"/>
  <c r="I41" i="39"/>
  <c r="I37" i="39"/>
  <c r="I33" i="39"/>
  <c r="I40" i="38"/>
  <c r="I25" i="38"/>
  <c r="I9" i="38"/>
  <c r="O55" i="38"/>
  <c r="C20" i="13" s="1"/>
  <c r="I35" i="10"/>
  <c r="I9" i="10"/>
  <c r="I50" i="9"/>
  <c r="I26" i="9"/>
  <c r="I15" i="10"/>
  <c r="I42" i="9"/>
  <c r="I36" i="9"/>
  <c r="I10" i="9"/>
  <c r="I34" i="8"/>
  <c r="D138" i="46" s="1"/>
  <c r="X17" i="1"/>
  <c r="C49" i="1" s="1"/>
  <c r="Q64" i="1" s="1"/>
  <c r="O55" i="9"/>
  <c r="O55" i="11"/>
  <c r="O55" i="10"/>
  <c r="I49" i="9"/>
  <c r="I33" i="9"/>
  <c r="I17" i="9"/>
  <c r="I50" i="10"/>
  <c r="I34" i="10"/>
  <c r="I12" i="10"/>
  <c r="I42" i="32"/>
  <c r="D461" i="46" s="1"/>
  <c r="O42" i="32"/>
  <c r="E461" i="46" s="1"/>
  <c r="I53" i="9"/>
  <c r="I37" i="9"/>
  <c r="I21" i="9"/>
  <c r="I38" i="10"/>
  <c r="I22" i="10"/>
  <c r="I53" i="31"/>
  <c r="D427" i="46" s="1"/>
  <c r="O53" i="31"/>
  <c r="E427" i="46" s="1"/>
  <c r="I21" i="31"/>
  <c r="D395" i="46" s="1"/>
  <c r="O21" i="31"/>
  <c r="E395" i="46" s="1"/>
  <c r="I34" i="32"/>
  <c r="D453" i="46" s="1"/>
  <c r="O34" i="32"/>
  <c r="E453" i="46" s="1"/>
  <c r="I14" i="40"/>
  <c r="D523" i="46" s="1"/>
  <c r="O14" i="40"/>
  <c r="E523" i="46" s="1"/>
  <c r="I10" i="40"/>
  <c r="D519" i="46" s="1"/>
  <c r="O10" i="40"/>
  <c r="E519" i="46" s="1"/>
  <c r="X49" i="1"/>
  <c r="C53" i="1" s="1"/>
  <c r="I25" i="9"/>
  <c r="I42" i="10"/>
  <c r="I26" i="10"/>
  <c r="I20" i="10"/>
  <c r="I24" i="39"/>
  <c r="I16" i="39"/>
  <c r="O29" i="31"/>
  <c r="E403" i="46" s="1"/>
  <c r="I45" i="31"/>
  <c r="D419" i="46" s="1"/>
  <c r="I13" i="31"/>
  <c r="D387" i="46" s="1"/>
  <c r="I26" i="32"/>
  <c r="D445" i="46" s="1"/>
  <c r="O26" i="32"/>
  <c r="E445" i="46" s="1"/>
  <c r="I51" i="41"/>
  <c r="D515" i="46" s="1"/>
  <c r="O51" i="41"/>
  <c r="E515" i="46" s="1"/>
  <c r="I47" i="41"/>
  <c r="D511" i="46" s="1"/>
  <c r="O47" i="41"/>
  <c r="E511" i="46" s="1"/>
  <c r="I43" i="41"/>
  <c r="D507" i="46" s="1"/>
  <c r="O43" i="41"/>
  <c r="E507" i="46" s="1"/>
  <c r="I39" i="41"/>
  <c r="D503" i="46" s="1"/>
  <c r="O39" i="41"/>
  <c r="E503" i="46" s="1"/>
  <c r="I35" i="41"/>
  <c r="D499" i="46" s="1"/>
  <c r="O35" i="41"/>
  <c r="E499" i="46" s="1"/>
  <c r="I31" i="41"/>
  <c r="D495" i="46" s="1"/>
  <c r="O31" i="41"/>
  <c r="E495" i="46" s="1"/>
  <c r="I27" i="41"/>
  <c r="D491" i="46" s="1"/>
  <c r="O27" i="41"/>
  <c r="E491" i="46" s="1"/>
  <c r="I23" i="41"/>
  <c r="D487" i="46" s="1"/>
  <c r="O23" i="41"/>
  <c r="E487" i="46" s="1"/>
  <c r="I19" i="41"/>
  <c r="D483" i="46" s="1"/>
  <c r="O19" i="41"/>
  <c r="E483" i="46" s="1"/>
  <c r="I15" i="41"/>
  <c r="D479" i="46" s="1"/>
  <c r="O15" i="41"/>
  <c r="E479" i="46" s="1"/>
  <c r="I11" i="41"/>
  <c r="D475" i="46" s="1"/>
  <c r="O11" i="41"/>
  <c r="E475" i="46" s="1"/>
  <c r="X49" i="27"/>
  <c r="C53" i="27" s="1"/>
  <c r="I45" i="9"/>
  <c r="I29" i="9"/>
  <c r="I13" i="9"/>
  <c r="I46" i="10"/>
  <c r="I30" i="10"/>
  <c r="I16" i="10"/>
  <c r="O45" i="31"/>
  <c r="E419" i="46" s="1"/>
  <c r="I37" i="31"/>
  <c r="D411" i="46" s="1"/>
  <c r="O37" i="31"/>
  <c r="E411" i="46" s="1"/>
  <c r="I50" i="32"/>
  <c r="D469" i="46" s="1"/>
  <c r="O50" i="32"/>
  <c r="E469" i="46" s="1"/>
  <c r="I18" i="32"/>
  <c r="D437" i="46" s="1"/>
  <c r="O18" i="32"/>
  <c r="E437" i="46" s="1"/>
  <c r="I51" i="9"/>
  <c r="I47" i="9"/>
  <c r="I43" i="9"/>
  <c r="I35" i="9"/>
  <c r="I31" i="9"/>
  <c r="I27" i="9"/>
  <c r="I23" i="9"/>
  <c r="I19" i="9"/>
  <c r="I15" i="9"/>
  <c r="I11" i="9"/>
  <c r="I52" i="10"/>
  <c r="I48" i="10"/>
  <c r="I44" i="10"/>
  <c r="I40" i="10"/>
  <c r="I36" i="10"/>
  <c r="I32" i="10"/>
  <c r="I28" i="10"/>
  <c r="I24" i="10"/>
  <c r="X58" i="1"/>
  <c r="O53" i="1" s="1"/>
  <c r="I47" i="31"/>
  <c r="D421" i="46" s="1"/>
  <c r="O47" i="31"/>
  <c r="E421" i="46" s="1"/>
  <c r="I39" i="31"/>
  <c r="D413" i="46" s="1"/>
  <c r="O39" i="31"/>
  <c r="E413" i="46" s="1"/>
  <c r="I31" i="31"/>
  <c r="D405" i="46" s="1"/>
  <c r="O31" i="31"/>
  <c r="E405" i="46" s="1"/>
  <c r="I23" i="31"/>
  <c r="D397" i="46" s="1"/>
  <c r="O23" i="31"/>
  <c r="E397" i="46" s="1"/>
  <c r="I15" i="31"/>
  <c r="D389" i="46" s="1"/>
  <c r="O15" i="31"/>
  <c r="E389" i="46" s="1"/>
  <c r="I52" i="32"/>
  <c r="D471" i="46" s="1"/>
  <c r="I44" i="32"/>
  <c r="D463" i="46" s="1"/>
  <c r="I36" i="32"/>
  <c r="D455" i="46" s="1"/>
  <c r="I28" i="32"/>
  <c r="D447" i="46" s="1"/>
  <c r="I20" i="32"/>
  <c r="D439" i="46" s="1"/>
  <c r="I17" i="40"/>
  <c r="D526" i="46" s="1"/>
  <c r="O17" i="40"/>
  <c r="E526" i="46" s="1"/>
  <c r="O13" i="40"/>
  <c r="E522" i="46" s="1"/>
  <c r="I13" i="40"/>
  <c r="D522" i="46" s="1"/>
  <c r="I49" i="33"/>
  <c r="O49" i="33"/>
  <c r="I45" i="33"/>
  <c r="I17" i="33"/>
  <c r="O17" i="33"/>
  <c r="I13" i="33"/>
  <c r="I9" i="30"/>
  <c r="D338" i="46" s="1"/>
  <c r="O9" i="30"/>
  <c r="E338" i="46" s="1"/>
  <c r="X58" i="27"/>
  <c r="O53" i="27" s="1"/>
  <c r="I28" i="39"/>
  <c r="I20" i="39"/>
  <c r="I12" i="39"/>
  <c r="I49" i="31"/>
  <c r="D423" i="46" s="1"/>
  <c r="I41" i="31"/>
  <c r="D415" i="46" s="1"/>
  <c r="I33" i="31"/>
  <c r="D407" i="46" s="1"/>
  <c r="I25" i="31"/>
  <c r="D399" i="46" s="1"/>
  <c r="I17" i="31"/>
  <c r="D391" i="46" s="1"/>
  <c r="I9" i="31"/>
  <c r="D383" i="46" s="1"/>
  <c r="I46" i="32"/>
  <c r="D465" i="46" s="1"/>
  <c r="O46" i="32"/>
  <c r="E465" i="46" s="1"/>
  <c r="I38" i="32"/>
  <c r="D457" i="46" s="1"/>
  <c r="O38" i="32"/>
  <c r="E457" i="46" s="1"/>
  <c r="I30" i="32"/>
  <c r="D449" i="46" s="1"/>
  <c r="O30" i="32"/>
  <c r="E449" i="46" s="1"/>
  <c r="I22" i="32"/>
  <c r="D441" i="46" s="1"/>
  <c r="O22" i="32"/>
  <c r="E441" i="46" s="1"/>
  <c r="I14" i="32"/>
  <c r="D433" i="46" s="1"/>
  <c r="O14" i="32"/>
  <c r="E433" i="46" s="1"/>
  <c r="I11" i="32"/>
  <c r="D430" i="46" s="1"/>
  <c r="I50" i="40"/>
  <c r="D559" i="46" s="1"/>
  <c r="O50" i="40"/>
  <c r="E559" i="46" s="1"/>
  <c r="I46" i="40"/>
  <c r="D555" i="46" s="1"/>
  <c r="I42" i="40"/>
  <c r="D551" i="46" s="1"/>
  <c r="O42" i="40"/>
  <c r="E551" i="46" s="1"/>
  <c r="I38" i="40"/>
  <c r="D547" i="46" s="1"/>
  <c r="I34" i="40"/>
  <c r="D543" i="46" s="1"/>
  <c r="O34" i="40"/>
  <c r="E543" i="46" s="1"/>
  <c r="I30" i="40"/>
  <c r="D539" i="46" s="1"/>
  <c r="I26" i="40"/>
  <c r="D535" i="46" s="1"/>
  <c r="O26" i="40"/>
  <c r="E535" i="46" s="1"/>
  <c r="I51" i="31"/>
  <c r="D425" i="46" s="1"/>
  <c r="O51" i="31"/>
  <c r="E425" i="46" s="1"/>
  <c r="I43" i="31"/>
  <c r="D417" i="46" s="1"/>
  <c r="O43" i="31"/>
  <c r="E417" i="46" s="1"/>
  <c r="I35" i="31"/>
  <c r="D409" i="46" s="1"/>
  <c r="O35" i="31"/>
  <c r="E409" i="46" s="1"/>
  <c r="I27" i="31"/>
  <c r="D401" i="46" s="1"/>
  <c r="O27" i="31"/>
  <c r="E401" i="46" s="1"/>
  <c r="I19" i="31"/>
  <c r="D393" i="46" s="1"/>
  <c r="O19" i="31"/>
  <c r="E393" i="46" s="1"/>
  <c r="I11" i="31"/>
  <c r="D385" i="46" s="1"/>
  <c r="O11" i="31"/>
  <c r="I48" i="32"/>
  <c r="D467" i="46" s="1"/>
  <c r="I40" i="32"/>
  <c r="D459" i="46" s="1"/>
  <c r="I32" i="32"/>
  <c r="D451" i="46" s="1"/>
  <c r="I24" i="32"/>
  <c r="D443" i="46" s="1"/>
  <c r="I16" i="32"/>
  <c r="D435" i="46" s="1"/>
  <c r="I10" i="32"/>
  <c r="D429" i="46" s="1"/>
  <c r="O10" i="32"/>
  <c r="E429" i="46" s="1"/>
  <c r="I52" i="41"/>
  <c r="D516" i="46" s="1"/>
  <c r="I48" i="41"/>
  <c r="D512" i="46" s="1"/>
  <c r="O48" i="41"/>
  <c r="E512" i="46" s="1"/>
  <c r="I44" i="41"/>
  <c r="D508" i="46" s="1"/>
  <c r="I40" i="41"/>
  <c r="D504" i="46" s="1"/>
  <c r="O40" i="41"/>
  <c r="E504" i="46" s="1"/>
  <c r="I36" i="41"/>
  <c r="D500" i="46" s="1"/>
  <c r="I32" i="41"/>
  <c r="D496" i="46" s="1"/>
  <c r="O32" i="41"/>
  <c r="E496" i="46" s="1"/>
  <c r="I28" i="41"/>
  <c r="D492" i="46" s="1"/>
  <c r="I24" i="41"/>
  <c r="D488" i="46" s="1"/>
  <c r="O24" i="41"/>
  <c r="E488" i="46" s="1"/>
  <c r="I20" i="41"/>
  <c r="D484" i="46" s="1"/>
  <c r="I16" i="41"/>
  <c r="D480" i="46" s="1"/>
  <c r="O16" i="41"/>
  <c r="E480" i="46" s="1"/>
  <c r="I12" i="41"/>
  <c r="D476" i="46" s="1"/>
  <c r="O53" i="40"/>
  <c r="E562" i="46" s="1"/>
  <c r="I53" i="40"/>
  <c r="D562" i="46" s="1"/>
  <c r="O49" i="40"/>
  <c r="E558" i="46" s="1"/>
  <c r="I49" i="40"/>
  <c r="D558" i="46" s="1"/>
  <c r="O45" i="40"/>
  <c r="E554" i="46" s="1"/>
  <c r="I45" i="40"/>
  <c r="D554" i="46" s="1"/>
  <c r="O41" i="40"/>
  <c r="E550" i="46" s="1"/>
  <c r="I41" i="40"/>
  <c r="D550" i="46" s="1"/>
  <c r="O37" i="40"/>
  <c r="E546" i="46" s="1"/>
  <c r="I37" i="40"/>
  <c r="D546" i="46" s="1"/>
  <c r="O33" i="40"/>
  <c r="E542" i="46" s="1"/>
  <c r="I33" i="40"/>
  <c r="D542" i="46" s="1"/>
  <c r="O29" i="40"/>
  <c r="E538" i="46" s="1"/>
  <c r="I29" i="40"/>
  <c r="D538" i="46" s="1"/>
  <c r="I33" i="33"/>
  <c r="O33" i="33"/>
  <c r="I29" i="33"/>
  <c r="O29" i="33"/>
  <c r="I9" i="32"/>
  <c r="D428" i="46" s="1"/>
  <c r="I50" i="41"/>
  <c r="D514" i="46" s="1"/>
  <c r="I46" i="41"/>
  <c r="D510" i="46" s="1"/>
  <c r="I42" i="41"/>
  <c r="D506" i="46" s="1"/>
  <c r="I38" i="41"/>
  <c r="D502" i="46" s="1"/>
  <c r="I34" i="41"/>
  <c r="D498" i="46" s="1"/>
  <c r="I30" i="41"/>
  <c r="D494" i="46" s="1"/>
  <c r="I26" i="41"/>
  <c r="D490" i="46" s="1"/>
  <c r="I22" i="41"/>
  <c r="D486" i="46" s="1"/>
  <c r="I18" i="41"/>
  <c r="D482" i="46" s="1"/>
  <c r="I14" i="41"/>
  <c r="D478" i="46" s="1"/>
  <c r="I10" i="41"/>
  <c r="D474" i="46" s="1"/>
  <c r="I52" i="40"/>
  <c r="D561" i="46" s="1"/>
  <c r="I48" i="40"/>
  <c r="D557" i="46" s="1"/>
  <c r="I44" i="40"/>
  <c r="D553" i="46" s="1"/>
  <c r="I40" i="40"/>
  <c r="D549" i="46" s="1"/>
  <c r="I36" i="40"/>
  <c r="D545" i="46" s="1"/>
  <c r="I32" i="40"/>
  <c r="D541" i="46" s="1"/>
  <c r="I25" i="40"/>
  <c r="D534" i="46" s="1"/>
  <c r="O25" i="40"/>
  <c r="E534" i="46" s="1"/>
  <c r="I22" i="40"/>
  <c r="D531" i="46" s="1"/>
  <c r="I9" i="40"/>
  <c r="D518" i="46" s="1"/>
  <c r="O9" i="40"/>
  <c r="E518" i="46" s="1"/>
  <c r="I41" i="33"/>
  <c r="O41" i="33"/>
  <c r="I25" i="33"/>
  <c r="O25" i="33"/>
  <c r="I9" i="33"/>
  <c r="O9" i="33"/>
  <c r="I12" i="32"/>
  <c r="D431" i="46" s="1"/>
  <c r="I53" i="41"/>
  <c r="D517" i="46" s="1"/>
  <c r="O53" i="41"/>
  <c r="E517" i="46" s="1"/>
  <c r="I49" i="41"/>
  <c r="D513" i="46" s="1"/>
  <c r="O49" i="41"/>
  <c r="E513" i="46" s="1"/>
  <c r="I45" i="41"/>
  <c r="D509" i="46" s="1"/>
  <c r="O45" i="41"/>
  <c r="E509" i="46" s="1"/>
  <c r="I41" i="41"/>
  <c r="D505" i="46" s="1"/>
  <c r="O41" i="41"/>
  <c r="E505" i="46" s="1"/>
  <c r="I37" i="41"/>
  <c r="D501" i="46" s="1"/>
  <c r="O37" i="41"/>
  <c r="E501" i="46" s="1"/>
  <c r="I33" i="41"/>
  <c r="D497" i="46" s="1"/>
  <c r="O33" i="41"/>
  <c r="E497" i="46" s="1"/>
  <c r="I29" i="41"/>
  <c r="D493" i="46" s="1"/>
  <c r="O29" i="41"/>
  <c r="E493" i="46" s="1"/>
  <c r="I25" i="41"/>
  <c r="D489" i="46" s="1"/>
  <c r="O25" i="41"/>
  <c r="E489" i="46" s="1"/>
  <c r="I21" i="41"/>
  <c r="D485" i="46" s="1"/>
  <c r="O21" i="41"/>
  <c r="E485" i="46" s="1"/>
  <c r="I17" i="41"/>
  <c r="D481" i="46" s="1"/>
  <c r="O17" i="41"/>
  <c r="E481" i="46" s="1"/>
  <c r="I13" i="41"/>
  <c r="D477" i="46" s="1"/>
  <c r="O13" i="41"/>
  <c r="E477" i="46" s="1"/>
  <c r="I9" i="41"/>
  <c r="D473" i="46" s="1"/>
  <c r="O9" i="41"/>
  <c r="E473" i="46" s="1"/>
  <c r="I51" i="40"/>
  <c r="D560" i="46" s="1"/>
  <c r="O51" i="40"/>
  <c r="E560" i="46" s="1"/>
  <c r="I47" i="40"/>
  <c r="D556" i="46" s="1"/>
  <c r="O47" i="40"/>
  <c r="E556" i="46" s="1"/>
  <c r="I43" i="40"/>
  <c r="D552" i="46" s="1"/>
  <c r="O43" i="40"/>
  <c r="E552" i="46" s="1"/>
  <c r="I39" i="40"/>
  <c r="D548" i="46" s="1"/>
  <c r="O39" i="40"/>
  <c r="E548" i="46" s="1"/>
  <c r="I35" i="40"/>
  <c r="D544" i="46" s="1"/>
  <c r="O35" i="40"/>
  <c r="E544" i="46" s="1"/>
  <c r="I31" i="40"/>
  <c r="D540" i="46" s="1"/>
  <c r="O31" i="40"/>
  <c r="E540" i="46" s="1"/>
  <c r="O21" i="40"/>
  <c r="E530" i="46" s="1"/>
  <c r="I21" i="40"/>
  <c r="D530" i="46" s="1"/>
  <c r="I18" i="40"/>
  <c r="D527" i="46" s="1"/>
  <c r="I53" i="33"/>
  <c r="I37" i="33"/>
  <c r="I21" i="33"/>
  <c r="I24" i="40"/>
  <c r="D533" i="46" s="1"/>
  <c r="I16" i="40"/>
  <c r="D525" i="46" s="1"/>
  <c r="I47" i="33"/>
  <c r="O47" i="33"/>
  <c r="I39" i="33"/>
  <c r="O39" i="33"/>
  <c r="I31" i="33"/>
  <c r="O31" i="33"/>
  <c r="I23" i="33"/>
  <c r="O23" i="33"/>
  <c r="I15" i="33"/>
  <c r="O15" i="33"/>
  <c r="O55" i="8"/>
  <c r="I28" i="40"/>
  <c r="D537" i="46" s="1"/>
  <c r="I20" i="40"/>
  <c r="D529" i="46" s="1"/>
  <c r="I12" i="40"/>
  <c r="D521" i="46" s="1"/>
  <c r="I51" i="33"/>
  <c r="O51" i="33"/>
  <c r="I43" i="33"/>
  <c r="O43" i="33"/>
  <c r="I35" i="33"/>
  <c r="O35" i="33"/>
  <c r="I27" i="33"/>
  <c r="O27" i="33"/>
  <c r="I19" i="33"/>
  <c r="O19" i="33"/>
  <c r="I11" i="33"/>
  <c r="O11" i="33"/>
  <c r="H49" i="1" l="1"/>
  <c r="F65" i="1" s="1"/>
  <c r="H49" i="28"/>
  <c r="F65" i="28" s="1"/>
  <c r="F70" i="28"/>
  <c r="Q66" i="28"/>
  <c r="BF21" i="14"/>
  <c r="G13" i="14" s="1"/>
  <c r="W69" i="27"/>
  <c r="B11" i="13" s="1"/>
  <c r="B11" i="35" s="1"/>
  <c r="D242" i="46"/>
  <c r="D184" i="46"/>
  <c r="D200" i="46"/>
  <c r="D210" i="46"/>
  <c r="D240" i="46"/>
  <c r="D178" i="46"/>
  <c r="D170" i="46"/>
  <c r="D193" i="46"/>
  <c r="D230" i="46"/>
  <c r="D246" i="46"/>
  <c r="D172" i="46"/>
  <c r="D188" i="46"/>
  <c r="D214" i="46"/>
  <c r="D236" i="46"/>
  <c r="D190" i="46"/>
  <c r="D187" i="46"/>
  <c r="D226" i="46"/>
  <c r="D168" i="46"/>
  <c r="D216" i="46"/>
  <c r="D202" i="46"/>
  <c r="D206" i="46"/>
  <c r="D244" i="46"/>
  <c r="D182" i="46"/>
  <c r="D191" i="46"/>
  <c r="D209" i="46"/>
  <c r="D245" i="46"/>
  <c r="D218" i="46"/>
  <c r="D234" i="46"/>
  <c r="D160" i="46"/>
  <c r="D176" i="46"/>
  <c r="D192" i="46"/>
  <c r="D224" i="46"/>
  <c r="D162" i="46"/>
  <c r="D194" i="46"/>
  <c r="D232" i="46"/>
  <c r="D186" i="46"/>
  <c r="D228" i="46"/>
  <c r="D166" i="46"/>
  <c r="D198" i="46"/>
  <c r="D159" i="46"/>
  <c r="D175" i="46"/>
  <c r="D203" i="46"/>
  <c r="D222" i="46"/>
  <c r="D238" i="46"/>
  <c r="D164" i="46"/>
  <c r="D180" i="46"/>
  <c r="D196" i="46"/>
  <c r="D220" i="46"/>
  <c r="D174" i="46"/>
  <c r="D185" i="46"/>
  <c r="D199" i="46"/>
  <c r="D229" i="46"/>
  <c r="D183" i="46"/>
  <c r="Q71" i="28"/>
  <c r="F72" i="28"/>
  <c r="Q72" i="28" s="1"/>
  <c r="F71" i="27"/>
  <c r="Q71" i="27" s="1"/>
  <c r="O55" i="31"/>
  <c r="E385" i="46"/>
  <c r="I55" i="8"/>
  <c r="O56" i="8" s="1"/>
  <c r="O57" i="8" s="1"/>
  <c r="F71" i="1"/>
  <c r="Q71" i="1" s="1"/>
  <c r="F72" i="1"/>
  <c r="Q72" i="1" s="1"/>
  <c r="Q63" i="1"/>
  <c r="Q65" i="1"/>
  <c r="O55" i="30"/>
  <c r="I55" i="30"/>
  <c r="C28" i="13" s="1"/>
  <c r="F66" i="1"/>
  <c r="Q66" i="1" s="1"/>
  <c r="I55" i="38"/>
  <c r="B20" i="13" s="1"/>
  <c r="B20" i="35" s="1"/>
  <c r="Q65" i="27"/>
  <c r="O55" i="40"/>
  <c r="I55" i="39"/>
  <c r="I55" i="40"/>
  <c r="O55" i="32"/>
  <c r="F70" i="27"/>
  <c r="Q70" i="27" s="1"/>
  <c r="I55" i="10"/>
  <c r="I55" i="33"/>
  <c r="I55" i="31"/>
  <c r="I55" i="9"/>
  <c r="E26" i="13"/>
  <c r="E26" i="35" s="1"/>
  <c r="O56" i="11"/>
  <c r="O57" i="11" s="1"/>
  <c r="O55" i="41"/>
  <c r="I55" i="41"/>
  <c r="O55" i="33"/>
  <c r="I55" i="32"/>
  <c r="F70" i="1"/>
  <c r="Q70" i="1"/>
  <c r="W68" i="1" l="1"/>
  <c r="B10" i="13" s="1"/>
  <c r="B10" i="35" s="1"/>
  <c r="Q65" i="28"/>
  <c r="Q73" i="28" s="1"/>
  <c r="V68" i="28"/>
  <c r="B12" i="13" s="1"/>
  <c r="B12" i="35" s="1"/>
  <c r="B17" i="13"/>
  <c r="B17" i="35" s="1"/>
  <c r="O56" i="38"/>
  <c r="O57" i="38" s="1"/>
  <c r="F73" i="28"/>
  <c r="O57" i="30"/>
  <c r="O59" i="30" s="1"/>
  <c r="F73" i="1"/>
  <c r="C30" i="13"/>
  <c r="C30" i="35" s="1"/>
  <c r="O57" i="32"/>
  <c r="O59" i="32" s="1"/>
  <c r="O57" i="31"/>
  <c r="O59" i="31" s="1"/>
  <c r="C29" i="13"/>
  <c r="C29" i="35" s="1"/>
  <c r="B19" i="13"/>
  <c r="B19" i="35" s="1"/>
  <c r="O56" i="10"/>
  <c r="O57" i="10" s="1"/>
  <c r="F66" i="27"/>
  <c r="F73" i="27" s="1"/>
  <c r="Q66" i="27"/>
  <c r="Q73" i="27" s="1"/>
  <c r="Q74" i="27" s="1"/>
  <c r="B18" i="13"/>
  <c r="B18" i="35" s="1"/>
  <c r="O56" i="9"/>
  <c r="O57" i="9" s="1"/>
  <c r="O57" i="33"/>
  <c r="O59" i="33" s="1"/>
  <c r="C33" i="13"/>
  <c r="C33" i="35" s="1"/>
  <c r="C32" i="13"/>
  <c r="C32" i="35" s="1"/>
  <c r="O57" i="40"/>
  <c r="O59" i="40" s="1"/>
  <c r="C31" i="13"/>
  <c r="C31" i="35" s="1"/>
  <c r="O57" i="41"/>
  <c r="O59" i="41" s="1"/>
  <c r="C28" i="35"/>
  <c r="Q73" i="1"/>
  <c r="Q74" i="1" s="1"/>
  <c r="B21" i="13"/>
  <c r="B21" i="35" s="1"/>
  <c r="P56" i="39"/>
  <c r="P57" i="39" s="1"/>
  <c r="Q74" i="28" l="1"/>
  <c r="D13" i="13"/>
  <c r="D14" i="13" s="1"/>
  <c r="D14" i="35" s="1"/>
  <c r="D34" i="13"/>
  <c r="D22" i="13"/>
  <c r="D13" i="35" l="1"/>
  <c r="E15" i="13"/>
  <c r="E15" i="35" s="1"/>
  <c r="D22" i="35"/>
  <c r="D23" i="13"/>
  <c r="D34" i="35"/>
  <c r="D35" i="13"/>
  <c r="E36" i="13" l="1"/>
  <c r="E36" i="35" s="1"/>
  <c r="D35" i="35"/>
  <c r="E24" i="13"/>
  <c r="D23" i="35"/>
  <c r="E24" i="35" l="1"/>
  <c r="E38" i="13"/>
  <c r="E40" i="13" l="1"/>
  <c r="E40" i="35" s="1"/>
  <c r="E38" i="35"/>
  <c r="E42" i="13" l="1"/>
  <c r="C45" i="13" l="1"/>
  <c r="C47" i="13"/>
  <c r="E42" i="35"/>
  <c r="C4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  <author>tc={ACB4E598-A7C4-453B-A587-0818504064CD}</author>
    <author>tc={04FDE7A3-0AFE-4A9B-8CD2-4523FDA88B0E}</author>
    <author>tc={0F91DA67-A89A-4D3A-832D-D87A94ECA9D8}</author>
  </authors>
  <commentList>
    <comment ref="V2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V2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AB25" authorId="1" shapeId="0" xr:uid="{ACB4E598-A7C4-453B-A587-0818504064CD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FOREMAN WILL BE MULTIPIED BY THE # OF DAYS IN BOX V26</t>
      </text>
    </comment>
    <comment ref="AB26" authorId="2" shapeId="0" xr:uid="{04FDE7A3-0AFE-4A9B-8CD2-4523FDA88B0E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CREW WILL BE MULTIPIED BY THE # OF DAYS IN BOX V26</t>
      </text>
    </comment>
    <comment ref="W3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$138/DAY
$414/WEEK
$1242/MONTH</t>
        </r>
      </text>
    </comment>
    <comment ref="AA35" authorId="3" shapeId="0" xr:uid="{0F91DA67-A89A-4D3A-832D-D87A94ECA9D8}">
      <text>
        <t>[Threaded comment]
Your version of Excel allows you to read this threaded comment; however, any edits to it will get removed if the file is opened in a newer version of Excel. Learn more: https://go.microsoft.com/fwlink/?linkid=870924
Comment:
    OT HRS AFTER 8 CONSECUTIVE HRS WORKED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  <author>tc={B3C58A70-5C9D-4A2E-9E71-75CCFE91FCA8}</author>
    <author>tc={9CCBFA01-65C5-4CAC-9474-2DD5FAA4E817}</author>
    <author>tc={3F749631-46CA-4B11-8AD9-CB00936283A6}</author>
  </authors>
  <commentList>
    <comment ref="V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V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AB25" authorId="1" shapeId="0" xr:uid="{B3C58A70-5C9D-4A2E-9E71-75CCFE91FCA8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FOREMAN WILL BE MULTIPIED BY THE # OF DAYS IN BOX V26</t>
      </text>
    </comment>
    <comment ref="AB26" authorId="2" shapeId="0" xr:uid="{9CCBFA01-65C5-4CAC-9474-2DD5FAA4E817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CREW WILL BE MULTIPIED BY THE # OF DAYS IN BOX V26</t>
      </text>
    </comment>
    <comment ref="W31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$138/DAY
$414/WEEK
$1242/MONTH</t>
        </r>
      </text>
    </comment>
    <comment ref="AA35" authorId="3" shapeId="0" xr:uid="{3F749631-46CA-4B11-8AD9-CB00936283A6}">
      <text>
        <t>[Threaded comment]
Your version of Excel allows you to read this threaded comment; however, any edits to it will get removed if the file is opened in a newer version of Excel. Learn more: https://go.microsoft.com/fwlink/?linkid=870924
Comment:
    OT HRS AFTER 8 CONSECUTIVE HRS WORKED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  <author>tc={F67D09C7-7A8C-4DD0-9EB8-E6C6B6B066B0}</author>
    <author>tc={14CABF56-7116-482D-AB50-5DA32C804313}</author>
    <author>tc={6A2D3FC5-C0DD-4C9E-A068-FDF438FC2250}</author>
  </authors>
  <commentList>
    <comment ref="V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V2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AB25" authorId="1" shapeId="0" xr:uid="{F67D09C7-7A8C-4DD0-9EB8-E6C6B6B066B0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FOREMAN WILL BE MULTIPIED BY THE # OF DAYS IN BOX V26</t>
      </text>
    </comment>
    <comment ref="AB26" authorId="2" shapeId="0" xr:uid="{14CABF56-7116-482D-AB50-5DA32C804313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# OF CREW WILL BE MULTIPIED BY THE # OF DAYS IN BOX V26</t>
      </text>
    </comment>
    <comment ref="W31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$138/DAY
$414/WEEK
$1242/MONTH</t>
        </r>
      </text>
    </comment>
    <comment ref="AA35" authorId="3" shapeId="0" xr:uid="{6A2D3FC5-C0DD-4C9E-A068-FDF438FC2250}">
      <text>
        <t>[Threaded comment]
Your version of Excel allows you to read this threaded comment; however, any edits to it will get removed if the file is opened in a newer version of Excel. Learn more: https://go.microsoft.com/fwlink/?linkid=870924
Comment:
    OT HRS AFTER 8 CONSECUTIVE HRS WORKED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</author>
  </authors>
  <commentList>
    <comment ref="B14" authorId="0" shapeId="0" xr:uid="{00000000-0006-0000-0E00-000001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
</t>
        </r>
      </text>
    </comment>
    <comment ref="B23" authorId="0" shapeId="0" xr:uid="{00000000-0006-0000-0E00-000002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
</t>
        </r>
      </text>
    </comment>
    <comment ref="B35" authorId="0" shapeId="0" xr:uid="{00000000-0006-0000-0E00-000003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
</t>
        </r>
      </text>
    </comment>
  </commentList>
</comments>
</file>

<file path=xl/sharedStrings.xml><?xml version="1.0" encoding="utf-8"?>
<sst xmlns="http://schemas.openxmlformats.org/spreadsheetml/2006/main" count="1071" uniqueCount="321">
  <si>
    <t>DATE</t>
  </si>
  <si>
    <t>PAGE</t>
  </si>
  <si>
    <t>OF</t>
  </si>
  <si>
    <t>DESCRIPTION</t>
  </si>
  <si>
    <t>TOTAL INSTALLATION HOURS</t>
  </si>
  <si>
    <t>MOTEL</t>
  </si>
  <si>
    <t>CRANE</t>
  </si>
  <si>
    <t>MEALS</t>
  </si>
  <si>
    <t>LABOR</t>
  </si>
  <si>
    <t>MILEAGE</t>
  </si>
  <si>
    <t xml:space="preserve"> </t>
  </si>
  <si>
    <t>LABOR ESTIMATE</t>
  </si>
  <si>
    <t>LAYOUT</t>
  </si>
  <si>
    <t>SMALL TOOLS</t>
  </si>
  <si>
    <t>RATE</t>
  </si>
  <si>
    <t>TOTAL</t>
  </si>
  <si>
    <t>TOTAL LABOR</t>
  </si>
  <si>
    <t>TOTAL MILEAGE</t>
  </si>
  <si>
    <t>70 TON</t>
  </si>
  <si>
    <t>110 TON</t>
  </si>
  <si>
    <t>TOTAL CRANE</t>
  </si>
  <si>
    <t>PAGE TOTAL</t>
  </si>
  <si>
    <t>LABOR TOTAL JOB HR</t>
  </si>
  <si>
    <t>SAT HR</t>
  </si>
  <si>
    <t>SUN HR</t>
  </si>
  <si>
    <t>VAN MILES</t>
  </si>
  <si>
    <t>PICKUP MILES</t>
  </si>
  <si>
    <t>SERVICE TRUCK MILES</t>
  </si>
  <si>
    <t xml:space="preserve">30 TON </t>
  </si>
  <si>
    <t>30T</t>
  </si>
  <si>
    <t># OF DAYS</t>
  </si>
  <si>
    <t># OF MEN</t>
  </si>
  <si>
    <t xml:space="preserve">MOTEL </t>
  </si>
  <si>
    <t># OF NIGHTS</t>
  </si>
  <si>
    <t># OF ROOMS</t>
  </si>
  <si>
    <t>SEMI MILES</t>
  </si>
  <si>
    <t>EBM EQUIP</t>
  </si>
  <si>
    <t>WORKING HOURS</t>
  </si>
  <si>
    <t>MATERIAL ESTIMATE</t>
  </si>
  <si>
    <t>CUSTOMER:</t>
  </si>
  <si>
    <t>DATE:</t>
  </si>
  <si>
    <t>NAME:</t>
  </si>
  <si>
    <t>TAX RATE</t>
  </si>
  <si>
    <t>PROJECT:</t>
  </si>
  <si>
    <t>PAGE:</t>
  </si>
  <si>
    <t>QTY</t>
  </si>
  <si>
    <t>SUPPLIER</t>
  </si>
  <si>
    <t>LIST</t>
  </si>
  <si>
    <t>COST</t>
  </si>
  <si>
    <t>TAX</t>
  </si>
  <si>
    <t>CALC</t>
  </si>
  <si>
    <t>EACH</t>
  </si>
  <si>
    <t>TOTAL:</t>
  </si>
  <si>
    <t>SUBCONTRACTOR ESTIMATE</t>
  </si>
  <si>
    <t>COMPANY</t>
  </si>
  <si>
    <t>Labor Sheet #1 Total</t>
  </si>
  <si>
    <t>Labor Total</t>
  </si>
  <si>
    <t>Material Sheet #1 Total</t>
  </si>
  <si>
    <t>Labor Sheet #2 Total</t>
  </si>
  <si>
    <t>Labor Sheet #3 Total</t>
  </si>
  <si>
    <t>Material Sheet #2 Total</t>
  </si>
  <si>
    <t>Material Sheet #3 Total</t>
  </si>
  <si>
    <t>Material Total</t>
  </si>
  <si>
    <t>Material &amp; Tax Total</t>
  </si>
  <si>
    <t>Total</t>
  </si>
  <si>
    <t>State &amp; Local Sales Tax:</t>
  </si>
  <si>
    <t>Subcontractor Sheet #1 Total</t>
  </si>
  <si>
    <t>ESTIMATE SUMMARY</t>
  </si>
  <si>
    <t>State Excise Tax:</t>
  </si>
  <si>
    <t>Total Estimate</t>
  </si>
  <si>
    <t>JOB INFORMATION SHEET</t>
  </si>
  <si>
    <t>JOB #</t>
  </si>
  <si>
    <t>HOW MANY MEN?</t>
  </si>
  <si>
    <t>HOW MANY DAYS?</t>
  </si>
  <si>
    <t>(WORK)</t>
  </si>
  <si>
    <t>(TRAVEL)</t>
  </si>
  <si>
    <t>CRANE NEEDED?</t>
  </si>
  <si>
    <t>IF YES, WHICH ONE?</t>
  </si>
  <si>
    <t>ANY SPECIAL EQUIPMENT?</t>
  </si>
  <si>
    <t>(CABLE, CHAIN HOIST, ETC.)</t>
  </si>
  <si>
    <t>SUBCONTRACTORS-ELEC., ETC?</t>
  </si>
  <si>
    <t>JOB NOTES &amp; ANY SPECIAL REQUIREMENTS FROM CUSTOMER?</t>
  </si>
  <si>
    <t>CONTACT NAME:</t>
  </si>
  <si>
    <t>PHONE NUMBER:</t>
  </si>
  <si>
    <t>CELL NUMBER:</t>
  </si>
  <si>
    <t>E-MAIL:</t>
  </si>
  <si>
    <t>FAX NUMBER:</t>
  </si>
  <si>
    <t>Crane Calculation</t>
  </si>
  <si>
    <t>30 TON SHEET 1</t>
  </si>
  <si>
    <t>70 TON SHEET 1</t>
  </si>
  <si>
    <t>110 TON SHEET 1</t>
  </si>
  <si>
    <t>OTHER SHEET 1</t>
  </si>
  <si>
    <t>30 TON SHEET 2</t>
  </si>
  <si>
    <t>70 TON SHEET 2</t>
  </si>
  <si>
    <t>110 TON SHEET 2</t>
  </si>
  <si>
    <t>OTHER SHEET 2</t>
  </si>
  <si>
    <t>30 TON SHEET 3</t>
  </si>
  <si>
    <t>70 TON SHEET 3</t>
  </si>
  <si>
    <t>110 TON SHEET 3</t>
  </si>
  <si>
    <t>OTHER SHEET 3</t>
  </si>
  <si>
    <t>Total Cost</t>
  </si>
  <si>
    <t>TOTAL COST</t>
  </si>
  <si>
    <t>EBM WINCH</t>
  </si>
  <si>
    <t>(1) Semi w/ Trailer Miles</t>
  </si>
  <si>
    <t>(2) Semi w/ Trailer Miles</t>
  </si>
  <si>
    <t>#40  TH460 FORKLIFT</t>
  </si>
  <si>
    <t>#47 TH350 FORKLIFT</t>
  </si>
  <si>
    <t>RENTAL</t>
  </si>
  <si>
    <t>Notes</t>
  </si>
  <si>
    <t>3RD PARTY RENTAL</t>
  </si>
  <si>
    <t>UNIT</t>
  </si>
  <si>
    <t xml:space="preserve">RATE </t>
  </si>
  <si>
    <t>EBM LIFTS</t>
  </si>
  <si>
    <t xml:space="preserve">EBM CRANE </t>
  </si>
  <si>
    <t>#67 32 FT SCISSOR LIFT</t>
  </si>
  <si>
    <t>#25 20 FT SCISSOR LIFT</t>
  </si>
  <si>
    <t>#69 80 FT AERIAL LIFT</t>
  </si>
  <si>
    <t>TOTAL STATION</t>
  </si>
  <si>
    <t>EBM EQUIPMENT RATE</t>
  </si>
  <si>
    <t>VEHICLES AND OTHER</t>
  </si>
  <si>
    <t>VEHICLES</t>
  </si>
  <si>
    <t>CARS</t>
  </si>
  <si>
    <t>PICKUP</t>
  </si>
  <si>
    <t>SEMIS</t>
  </si>
  <si>
    <t>SERV.</t>
  </si>
  <si>
    <t>WIRE</t>
  </si>
  <si>
    <t>WINCH</t>
  </si>
  <si>
    <t>GOLO</t>
  </si>
  <si>
    <t>SAWZALL</t>
  </si>
  <si>
    <t>PIPE</t>
  </si>
  <si>
    <t>HAMMER</t>
  </si>
  <si>
    <t>NIBBLER</t>
  </si>
  <si>
    <t>CONCRETE</t>
  </si>
  <si>
    <t>HD DEMO</t>
  </si>
  <si>
    <t>PAINT</t>
  </si>
  <si>
    <t>METAL</t>
  </si>
  <si>
    <t>VANS</t>
  </si>
  <si>
    <t>TRUCK</t>
  </si>
  <si>
    <t>WELDER</t>
  </si>
  <si>
    <t>THREADER</t>
  </si>
  <si>
    <t>DRILL</t>
  </si>
  <si>
    <t>GAS SAW</t>
  </si>
  <si>
    <t>SPRAYER</t>
  </si>
  <si>
    <t>CUT SAW</t>
  </si>
  <si>
    <t>PER MILE</t>
  </si>
  <si>
    <t>PER HOUR</t>
  </si>
  <si>
    <t>EQUIPMENT</t>
  </si>
  <si>
    <t>CRANES</t>
  </si>
  <si>
    <t>OXYGEN</t>
  </si>
  <si>
    <t>TRIPOD</t>
  </si>
  <si>
    <t>BOBCAT</t>
  </si>
  <si>
    <t>FORKLIFTS</t>
  </si>
  <si>
    <t>LIFTS</t>
  </si>
  <si>
    <t>10 TON</t>
  </si>
  <si>
    <t>30 TON</t>
  </si>
  <si>
    <t>35 TON</t>
  </si>
  <si>
    <t>37 TON</t>
  </si>
  <si>
    <t>&amp; GAS</t>
  </si>
  <si>
    <t>RETRIEVAL</t>
  </si>
  <si>
    <t>EX</t>
  </si>
  <si>
    <t>SKID</t>
  </si>
  <si>
    <t>TH 330</t>
  </si>
  <si>
    <t>TH 350</t>
  </si>
  <si>
    <t>TH 460</t>
  </si>
  <si>
    <t>20' VERT.</t>
  </si>
  <si>
    <t>60' MAN</t>
  </si>
  <si>
    <t>32' SISSOR</t>
  </si>
  <si>
    <t>60' AERIAL</t>
  </si>
  <si>
    <t>80' AERIAL</t>
  </si>
  <si>
    <t># 6</t>
  </si>
  <si>
    <t># 1 &amp; 12</t>
  </si>
  <si>
    <t># 60</t>
  </si>
  <si>
    <t># 11</t>
  </si>
  <si>
    <t># 14</t>
  </si>
  <si>
    <t># 33</t>
  </si>
  <si>
    <t>MONITOR</t>
  </si>
  <si>
    <t>CAVATOR</t>
  </si>
  <si>
    <t>LOADER</t>
  </si>
  <si>
    <t># 66</t>
  </si>
  <si>
    <t># 47</t>
  </si>
  <si>
    <t># 40</t>
  </si>
  <si>
    <t># 25</t>
  </si>
  <si>
    <t># 26</t>
  </si>
  <si>
    <t># 67</t>
  </si>
  <si>
    <t># 54</t>
  </si>
  <si>
    <t># 69</t>
  </si>
  <si>
    <t>SAT HOURS</t>
  </si>
  <si>
    <t>SUN HOURS</t>
  </si>
  <si>
    <t>PER DAY</t>
  </si>
  <si>
    <t>PER WEEK</t>
  </si>
  <si>
    <t>PER MONTH</t>
  </si>
  <si>
    <t>CONTRIBUTION</t>
  </si>
  <si>
    <t>CONTRIBUTION %</t>
  </si>
  <si>
    <t>MARGIN</t>
  </si>
  <si>
    <t>CONTRIBUTION SUMMARY:</t>
  </si>
  <si>
    <t>COST SUMMARY:</t>
  </si>
  <si>
    <t>TOTAL CONTRIBUTION</t>
  </si>
  <si>
    <t>PRODUCTION LABOR</t>
  </si>
  <si>
    <t>LAYOUT LABOR</t>
  </si>
  <si>
    <t>EBM EQUIPMENT</t>
  </si>
  <si>
    <t>Total Estimate Cost</t>
  </si>
  <si>
    <t>Total Estimate Contribution</t>
  </si>
  <si>
    <t>Total Contribution %</t>
  </si>
  <si>
    <t>FRT IN</t>
  </si>
  <si>
    <t>FREIGHT ESTIMATE</t>
  </si>
  <si>
    <t>FREIGHT</t>
  </si>
  <si>
    <t>HAULER</t>
  </si>
  <si>
    <t>FRT COST</t>
  </si>
  <si>
    <t>Freight Sheet #1 Total</t>
  </si>
  <si>
    <t>Freight Sheet #2 Total</t>
  </si>
  <si>
    <t>Freight Sheet #3 Total</t>
  </si>
  <si>
    <t>Freight Total</t>
  </si>
  <si>
    <t>Freight Sheet Subcontr Total</t>
  </si>
  <si>
    <t>BILL OF MATERIAL</t>
  </si>
  <si>
    <t>75 TON</t>
  </si>
  <si>
    <t>75T</t>
  </si>
  <si>
    <t>SCOPE OF WORK SUMMARY</t>
  </si>
  <si>
    <t>EBM Construction</t>
  </si>
  <si>
    <t>Material Sheet #4 Total</t>
  </si>
  <si>
    <t>Material Sheet #5 Total</t>
  </si>
  <si>
    <t>50 TON</t>
  </si>
  <si>
    <t>35T</t>
  </si>
  <si>
    <t>50T</t>
  </si>
  <si>
    <t># 58</t>
  </si>
  <si>
    <t>Freight Sheet #4 Total</t>
  </si>
  <si>
    <t>Freight Sheet #5 Total</t>
  </si>
  <si>
    <t>PORTA-POT</t>
  </si>
  <si>
    <t>ROLL-OFF</t>
  </si>
  <si>
    <t>ONSITE CAMERA</t>
  </si>
  <si>
    <t># MONTHS</t>
  </si>
  <si>
    <t># HRS</t>
  </si>
  <si>
    <t>PICKUP W/TRAILER</t>
  </si>
  <si>
    <t>SERVICE W/TRAILER</t>
  </si>
  <si>
    <t>EBM
WELDER</t>
  </si>
  <si>
    <t>PROJECT MANAGEMENT</t>
  </si>
  <si>
    <t>PM LAYOUT LABOR</t>
  </si>
  <si>
    <t>DRAFTING</t>
  </si>
  <si>
    <t>AIRPLANE</t>
  </si>
  <si>
    <t>PROJECT MANGEMENT</t>
  </si>
  <si>
    <t>FREIGHT
TOTAL</t>
  </si>
  <si>
    <t>FREIGHT
COST</t>
  </si>
  <si>
    <t>Freight &amp; Tax Total</t>
  </si>
  <si>
    <t>Labor &amp; Tax Total</t>
  </si>
  <si>
    <t>ESTIMATING SALES TAX</t>
  </si>
  <si>
    <t>Nebraska</t>
  </si>
  <si>
    <r>
      <t xml:space="preserve">For all customers in Nebraska sales tax 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is 0%</t>
    </r>
  </si>
  <si>
    <r>
      <t xml:space="preserve">For all materials on the </t>
    </r>
    <r>
      <rPr>
        <u/>
        <sz val="11"/>
        <rFont val="Arial"/>
        <family val="2"/>
      </rPr>
      <t>material estimating sheets</t>
    </r>
    <r>
      <rPr>
        <sz val="11"/>
        <rFont val="Arial"/>
        <family val="2"/>
      </rPr>
      <t xml:space="preserve"> the tax rate is 5.5%</t>
    </r>
  </si>
  <si>
    <t>If customer or job is tax exempt, do not calculate tax on sell price.</t>
  </si>
  <si>
    <t>South Dakota</t>
  </si>
  <si>
    <t>On estimates for customers in the state of South Dakota 0% sales tax is calculated on</t>
  </si>
  <si>
    <t>Construction in Norfolk 5.5% sales tax is calculated. Figure sales tax on markup price.</t>
  </si>
  <si>
    <r>
      <t>material estimating sheets</t>
    </r>
    <r>
      <rPr>
        <sz val="11"/>
        <rFont val="Arial"/>
        <family val="2"/>
      </rPr>
      <t xml:space="preserve"> if shipped to job site. If materials are shipped to EBM</t>
    </r>
  </si>
  <si>
    <t xml:space="preserve">sales tax for your location(if in city limits) Add labor and materials + sales tax to </t>
  </si>
  <si>
    <t>LINK TO NEBRASKA SALES TAX RATE FINDER</t>
  </si>
  <si>
    <t>LINK TO SOUTH DAKOTA SALES TAX RATE FINDER</t>
  </si>
  <si>
    <t>Iowa</t>
  </si>
  <si>
    <r>
      <t>On</t>
    </r>
    <r>
      <rPr>
        <u/>
        <sz val="11"/>
        <rFont val="Arial"/>
        <family val="2"/>
      </rPr>
      <t xml:space="preserve"> estimate summary sheet</t>
    </r>
    <r>
      <rPr>
        <sz val="11"/>
        <rFont val="Arial"/>
        <family val="2"/>
      </rPr>
      <t xml:space="preserve"> South Dakota state sales tax is 4% plus any city/county</t>
    </r>
  </si>
  <si>
    <r>
      <t>On estimates for customers in the state of Iowa, a 6% sales tax is calculated on</t>
    </r>
    <r>
      <rPr>
        <u/>
        <sz val="11"/>
        <rFont val="Arial"/>
        <family val="2"/>
      </rPr>
      <t xml:space="preserve"> material</t>
    </r>
  </si>
  <si>
    <r>
      <t xml:space="preserve">estimating sheets </t>
    </r>
    <r>
      <rPr>
        <sz val="11"/>
        <rFont val="Arial"/>
        <family val="2"/>
      </rPr>
      <t>if shipped to jobsite and it is a contract job. If it is a repair job all</t>
    </r>
  </si>
  <si>
    <t xml:space="preserve">applicable Iowa tax applies. If materials are shipped to EBM Construction in Norfolk a </t>
  </si>
  <si>
    <r>
      <t>5.5% sales tax is inserted on</t>
    </r>
    <r>
      <rPr>
        <u/>
        <sz val="11"/>
        <rFont val="Arial"/>
        <family val="2"/>
      </rPr>
      <t xml:space="preserve"> material estimating sheet.</t>
    </r>
  </si>
  <si>
    <t>There may be additional city or county sales tax that must be inserted on the "Totals" or</t>
  </si>
  <si>
    <t>"Customer Summary" page _______% based on project location.</t>
  </si>
  <si>
    <t>LINK TO IOWA SALES TAX RATE FINDER</t>
  </si>
  <si>
    <t>https://www.idr.iowa.gov/salestaxlookup/</t>
  </si>
  <si>
    <t>Kansas</t>
  </si>
  <si>
    <t>On estimates for customers in the state of Kansas 0% sales tax is calculated on</t>
  </si>
  <si>
    <t>Construction in Norfolk 5.5% sales tax is calculated.</t>
  </si>
  <si>
    <r>
      <t>material estimating sheet</t>
    </r>
    <r>
      <rPr>
        <sz val="11"/>
        <rFont val="Arial"/>
        <family val="2"/>
      </rPr>
      <t xml:space="preserve"> if shipped to job site. If materials are shipped to EBM</t>
    </r>
  </si>
  <si>
    <t>Figure sales tax on markup price.</t>
  </si>
  <si>
    <t>tax for your location (if in the city limits)</t>
  </si>
  <si>
    <t>LINK TO KANSAS SALES TAX RATE FINDER</t>
  </si>
  <si>
    <t>https://www.kssst.kdor.ks.gov/lookup.cfm</t>
  </si>
  <si>
    <t>Minnesota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</si>
  <si>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Kansas state sales tax is 5.3% plus any city/county sales</t>
    </r>
  </si>
  <si>
    <t>On estimates for customers in the state of Minnesota 0% sales tax is calculated on</t>
  </si>
  <si>
    <r>
      <t>material estimating sheets</t>
    </r>
    <r>
      <rPr>
        <sz val="11"/>
        <rFont val="Arial"/>
        <family val="2"/>
      </rPr>
      <t xml:space="preserve"> if shipped to the jobsite. If materials are shipped to EBM</t>
    </r>
  </si>
  <si>
    <t xml:space="preserve">Construction in Norfolk 5.5% sales tax is calculated. </t>
  </si>
  <si>
    <r>
      <t>On</t>
    </r>
    <r>
      <rPr>
        <u/>
        <sz val="11"/>
        <rFont val="Arial"/>
        <family val="2"/>
      </rPr>
      <t xml:space="preserve"> estimate summary sheet</t>
    </r>
    <r>
      <rPr>
        <sz val="11"/>
        <rFont val="Arial"/>
        <family val="2"/>
      </rPr>
      <t xml:space="preserve"> Minnesota state tax is 6.5%</t>
    </r>
  </si>
  <si>
    <t>LINK TO MINNESOTA SALES TAX RATE FINDER</t>
  </si>
  <si>
    <t>Illinois</t>
  </si>
  <si>
    <t>LINK TO ILLINOIS SALES TAX RATE FINDER</t>
  </si>
  <si>
    <t>The above states are the ones we are licensed to collect sales tax.</t>
  </si>
  <si>
    <t>All other states we are not registered in and figure 0% at this time on material estimating sheet if shipped to</t>
  </si>
  <si>
    <t>job site. If materials are shipped to EBM Construction in Norfolk 5.5% sales tax is calculated.</t>
  </si>
  <si>
    <t>calculate total for excise tax of 2%.</t>
  </si>
  <si>
    <t>On estimates for customers in the state of Illinois 0% sales tax is calculated on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</si>
  <si>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Illinois state sales tax is 6.25% plus any city/county sales</t>
    </r>
  </si>
  <si>
    <t>140T</t>
  </si>
  <si>
    <t>140 TON</t>
  </si>
  <si>
    <t>#64 135 FT AERIAL LIFT</t>
  </si>
  <si>
    <t>JOBSITE FUEL</t>
  </si>
  <si>
    <t>PERMITS(FIRE MARSHAL,</t>
  </si>
  <si>
    <t>CRANE, ETC.)</t>
  </si>
  <si>
    <t>HANGING MANBASKET</t>
  </si>
  <si>
    <t>FARMERS PRIDE</t>
  </si>
  <si>
    <t>EBM GEAR OIL</t>
  </si>
  <si>
    <t>PELLET MILL DRIVE OIL</t>
  </si>
  <si>
    <t>PHASE</t>
  </si>
  <si>
    <t>HOURS</t>
  </si>
  <si>
    <t>206 AIRPLANE</t>
  </si>
  <si>
    <t>KINGAIR AIRPLANE</t>
  </si>
  <si>
    <t>https://gis.ne.gov/portal/apps/webappviewer/index.html?id=8d517191978849dabda17a5e3d57cacc</t>
  </si>
  <si>
    <t>https://apps.sd.gov/rv25taxmatch/main.aspx</t>
  </si>
  <si>
    <t xml:space="preserve">https://www.revenue.state.mn.us/sales-tax-rate-calculator </t>
  </si>
  <si>
    <t>https://mytax.illinois.gov/_/</t>
  </si>
  <si>
    <t>175T</t>
  </si>
  <si>
    <t>175 TON</t>
  </si>
  <si>
    <t>SAT/SUN HR</t>
  </si>
  <si>
    <t>OT HR</t>
  </si>
  <si>
    <t>TOTAL OPERATOR LABOR</t>
  </si>
  <si>
    <t>TOTAL OPER JOB HR</t>
  </si>
  <si>
    <t>120 TON</t>
  </si>
  <si>
    <t>120T</t>
  </si>
  <si>
    <t>OPERATOR/RIGGER LABOR</t>
  </si>
  <si>
    <t>FOREMAN</t>
  </si>
  <si>
    <t>CREW</t>
  </si>
  <si>
    <t>REV 03/27/2026</t>
  </si>
  <si>
    <t>$48/hr</t>
  </si>
  <si>
    <t>PM TRUCK MILEAGE</t>
  </si>
  <si>
    <t>$48/HR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</si>
</sst>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mmmm\ d\,\ yyyy"/>
    <numFmt numFmtId="168" formatCode="m/d"/>
    <numFmt numFmtId="169" formatCode="0_);\(0\)"/>
    <numFmt numFmtId="170" formatCode="0.00_);\(0.00\)"/>
  </numFmts>
  <fonts count="5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mbria"/>
      <family val="1"/>
    </font>
    <font>
      <sz val="10"/>
      <color indexed="8"/>
      <name val="Cambria"/>
      <family val="1"/>
    </font>
    <font>
      <sz val="9"/>
      <name val="Inherit"/>
    </font>
    <font>
      <sz val="8"/>
      <name val="Courier New"/>
      <family val="3"/>
    </font>
    <font>
      <b/>
      <sz val="14"/>
      <name val="Courier New"/>
      <family val="3"/>
    </font>
    <font>
      <b/>
      <sz val="12"/>
      <name val="Courier New"/>
      <family val="3"/>
    </font>
    <font>
      <b/>
      <sz val="8"/>
      <name val="Courier New"/>
      <family val="3"/>
    </font>
    <font>
      <b/>
      <sz val="10"/>
      <name val="Courier New"/>
      <family val="3"/>
    </font>
    <font>
      <sz val="12"/>
      <name val="Arial"/>
      <family val="2"/>
    </font>
    <font>
      <sz val="10"/>
      <name val="Courier New"/>
      <family val="3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sz val="14"/>
      <color indexed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u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8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48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0" applyNumberFormat="1" applyBorder="1"/>
    <xf numFmtId="0" fontId="0" fillId="0" borderId="11" xfId="0" applyBorder="1" applyAlignment="1">
      <alignment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24" borderId="10" xfId="0" applyFill="1" applyBorder="1" applyProtection="1">
      <protection locked="0"/>
    </xf>
    <xf numFmtId="1" fontId="0" fillId="24" borderId="10" xfId="0" applyNumberFormat="1" applyFill="1" applyBorder="1" applyProtection="1">
      <protection locked="0"/>
    </xf>
    <xf numFmtId="165" fontId="0" fillId="24" borderId="10" xfId="0" applyNumberFormat="1" applyFill="1" applyBorder="1" applyProtection="1">
      <protection locked="0"/>
    </xf>
    <xf numFmtId="1" fontId="5" fillId="0" borderId="10" xfId="0" applyNumberFormat="1" applyFont="1" applyBorder="1"/>
    <xf numFmtId="165" fontId="0" fillId="0" borderId="10" xfId="0" applyNumberFormat="1" applyBorder="1" applyProtection="1">
      <protection locked="0"/>
    </xf>
    <xf numFmtId="1" fontId="5" fillId="0" borderId="1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3" xfId="0" applyNumberFormat="1" applyBorder="1" applyAlignment="1">
      <alignment horizontal="right"/>
    </xf>
    <xf numFmtId="164" fontId="0" fillId="0" borderId="10" xfId="0" applyNumberFormat="1" applyBorder="1"/>
    <xf numFmtId="2" fontId="0" fillId="0" borderId="10" xfId="0" applyNumberFormat="1" applyBorder="1"/>
    <xf numFmtId="164" fontId="0" fillId="0" borderId="0" xfId="0" applyNumberFormat="1"/>
    <xf numFmtId="0" fontId="0" fillId="0" borderId="13" xfId="0" applyBorder="1"/>
    <xf numFmtId="164" fontId="1" fillId="0" borderId="0" xfId="0" applyNumberFormat="1" applyFont="1"/>
    <xf numFmtId="164" fontId="0" fillId="0" borderId="14" xfId="0" applyNumberFormat="1" applyBorder="1"/>
    <xf numFmtId="164" fontId="0" fillId="24" borderId="10" xfId="0" applyNumberFormat="1" applyFill="1" applyBorder="1" applyProtection="1">
      <protection locked="0"/>
    </xf>
    <xf numFmtId="10" fontId="0" fillId="24" borderId="13" xfId="0" applyNumberFormat="1" applyFill="1" applyBorder="1" applyProtection="1">
      <protection locked="0"/>
    </xf>
    <xf numFmtId="10" fontId="0" fillId="24" borderId="10" xfId="0" applyNumberForma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5" xfId="0" applyBorder="1"/>
    <xf numFmtId="0" fontId="0" fillId="0" borderId="0" xfId="0" applyAlignment="1">
      <alignment horizontal="left"/>
    </xf>
    <xf numFmtId="0" fontId="0" fillId="0" borderId="15" xfId="0" applyBorder="1" applyAlignment="1">
      <alignment horizontal="right"/>
    </xf>
    <xf numFmtId="164" fontId="0" fillId="0" borderId="15" xfId="0" applyNumberFormat="1" applyBorder="1"/>
    <xf numFmtId="164" fontId="0" fillId="0" borderId="16" xfId="0" applyNumberFormat="1" applyBorder="1"/>
    <xf numFmtId="9" fontId="0" fillId="0" borderId="0" xfId="0" applyNumberFormat="1" applyAlignment="1">
      <alignment horizontal="center"/>
    </xf>
    <xf numFmtId="0" fontId="0" fillId="0" borderId="15" xfId="0" applyBorder="1" applyAlignment="1">
      <alignment horizontal="left"/>
    </xf>
    <xf numFmtId="14" fontId="0" fillId="0" borderId="15" xfId="0" applyNumberFormat="1" applyBorder="1" applyAlignment="1">
      <alignment horizontal="center"/>
    </xf>
    <xf numFmtId="0" fontId="25" fillId="0" borderId="0" xfId="40" applyFont="1"/>
    <xf numFmtId="0" fontId="25" fillId="0" borderId="0" xfId="40" applyFont="1" applyAlignment="1">
      <alignment horizontal="left"/>
    </xf>
    <xf numFmtId="1" fontId="25" fillId="0" borderId="0" xfId="40" applyNumberFormat="1" applyFont="1"/>
    <xf numFmtId="0" fontId="25" fillId="0" borderId="0" xfId="40" applyFont="1" applyAlignment="1">
      <alignment horizontal="right"/>
    </xf>
    <xf numFmtId="0" fontId="5" fillId="0" borderId="10" xfId="0" applyFont="1" applyBorder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165" fontId="0" fillId="0" borderId="17" xfId="0" applyNumberFormat="1" applyBorder="1"/>
    <xf numFmtId="164" fontId="0" fillId="0" borderId="18" xfId="0" applyNumberFormat="1" applyBorder="1"/>
    <xf numFmtId="0" fontId="5" fillId="0" borderId="10" xfId="0" applyFont="1" applyBorder="1"/>
    <xf numFmtId="1" fontId="0" fillId="0" borderId="10" xfId="0" applyNumberFormat="1" applyBorder="1"/>
    <xf numFmtId="165" fontId="0" fillId="0" borderId="10" xfId="0" applyNumberFormat="1" applyBorder="1" applyAlignment="1">
      <alignment horizontal="center"/>
    </xf>
    <xf numFmtId="0" fontId="27" fillId="0" borderId="0" xfId="0" applyFont="1" applyAlignment="1">
      <alignment horizontal="left" indent="2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" fontId="0" fillId="0" borderId="0" xfId="0" applyNumberFormat="1"/>
    <xf numFmtId="165" fontId="0" fillId="0" borderId="19" xfId="0" applyNumberForma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67" fontId="28" fillId="0" borderId="0" xfId="0" applyNumberFormat="1" applyFont="1"/>
    <xf numFmtId="168" fontId="32" fillId="0" borderId="12" xfId="0" applyNumberFormat="1" applyFont="1" applyBorder="1" applyAlignment="1">
      <alignment horizontal="center" shrinkToFit="1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hidden="1"/>
    </xf>
    <xf numFmtId="0" fontId="32" fillId="0" borderId="12" xfId="0" applyFont="1" applyBorder="1" applyAlignment="1" applyProtection="1">
      <alignment horizontal="center"/>
      <protection hidden="1"/>
    </xf>
    <xf numFmtId="0" fontId="28" fillId="0" borderId="12" xfId="0" applyFont="1" applyBorder="1"/>
    <xf numFmtId="168" fontId="32" fillId="0" borderId="20" xfId="0" applyNumberFormat="1" applyFont="1" applyBorder="1" applyAlignment="1">
      <alignment horizontal="center" shrinkToFit="1"/>
    </xf>
    <xf numFmtId="0" fontId="32" fillId="0" borderId="20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28" fillId="0" borderId="20" xfId="0" applyFont="1" applyBorder="1"/>
    <xf numFmtId="0" fontId="28" fillId="0" borderId="12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12" xfId="0" applyFont="1" applyBorder="1"/>
    <xf numFmtId="0" fontId="31" fillId="0" borderId="22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2" xfId="0" applyFont="1" applyBorder="1"/>
    <xf numFmtId="0" fontId="31" fillId="0" borderId="22" xfId="0" applyFont="1" applyBorder="1"/>
    <xf numFmtId="49" fontId="32" fillId="0" borderId="13" xfId="0" applyNumberFormat="1" applyFont="1" applyBorder="1" applyAlignment="1">
      <alignment horizontal="center"/>
    </xf>
    <xf numFmtId="44" fontId="32" fillId="0" borderId="13" xfId="29" applyFont="1" applyBorder="1" applyAlignment="1">
      <alignment horizontal="center" shrinkToFit="1"/>
    </xf>
    <xf numFmtId="44" fontId="32" fillId="0" borderId="23" xfId="29" applyFont="1" applyBorder="1" applyAlignment="1">
      <alignment horizontal="center"/>
    </xf>
    <xf numFmtId="44" fontId="32" fillId="0" borderId="13" xfId="29" applyFont="1" applyBorder="1" applyAlignment="1">
      <alignment horizontal="center"/>
    </xf>
    <xf numFmtId="44" fontId="32" fillId="0" borderId="15" xfId="29" applyFont="1" applyBorder="1" applyAlignment="1">
      <alignment horizontal="center"/>
    </xf>
    <xf numFmtId="0" fontId="32" fillId="0" borderId="13" xfId="0" applyFont="1" applyBorder="1"/>
    <xf numFmtId="168" fontId="32" fillId="0" borderId="15" xfId="0" applyNumberFormat="1" applyFont="1" applyBorder="1" applyAlignment="1">
      <alignment horizontal="center" shrinkToFit="1"/>
    </xf>
    <xf numFmtId="168" fontId="32" fillId="0" borderId="13" xfId="0" applyNumberFormat="1" applyFont="1" applyBorder="1" applyAlignment="1">
      <alignment horizontal="center" shrinkToFit="1"/>
    </xf>
    <xf numFmtId="0" fontId="32" fillId="0" borderId="15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15" xfId="0" applyFont="1" applyBorder="1"/>
    <xf numFmtId="0" fontId="31" fillId="0" borderId="15" xfId="0" applyFont="1" applyBorder="1"/>
    <xf numFmtId="0" fontId="28" fillId="0" borderId="13" xfId="0" applyFont="1" applyBorder="1"/>
    <xf numFmtId="49" fontId="32" fillId="0" borderId="12" xfId="0" applyNumberFormat="1" applyFont="1" applyBorder="1" applyAlignment="1">
      <alignment horizontal="center"/>
    </xf>
    <xf numFmtId="168" fontId="32" fillId="0" borderId="22" xfId="0" applyNumberFormat="1" applyFont="1" applyBorder="1" applyAlignment="1">
      <alignment horizontal="center" shrinkToFit="1"/>
    </xf>
    <xf numFmtId="0" fontId="32" fillId="0" borderId="22" xfId="0" applyFont="1" applyBorder="1"/>
    <xf numFmtId="0" fontId="32" fillId="0" borderId="23" xfId="0" applyFont="1" applyBorder="1" applyAlignment="1">
      <alignment horizontal="center"/>
    </xf>
    <xf numFmtId="42" fontId="32" fillId="0" borderId="13" xfId="29" applyNumberFormat="1" applyFont="1" applyBorder="1" applyAlignment="1"/>
    <xf numFmtId="42" fontId="32" fillId="0" borderId="15" xfId="29" applyNumberFormat="1" applyFont="1" applyBorder="1" applyAlignment="1">
      <alignment horizontal="center" shrinkToFit="1"/>
    </xf>
    <xf numFmtId="42" fontId="32" fillId="0" borderId="13" xfId="29" applyNumberFormat="1" applyFont="1" applyBorder="1" applyAlignment="1">
      <alignment horizontal="center" shrinkToFit="1"/>
    </xf>
    <xf numFmtId="42" fontId="32" fillId="0" borderId="15" xfId="29" applyNumberFormat="1" applyFont="1" applyBorder="1" applyAlignment="1">
      <alignment horizontal="center"/>
    </xf>
    <xf numFmtId="42" fontId="32" fillId="0" borderId="13" xfId="29" applyNumberFormat="1" applyFont="1" applyBorder="1" applyAlignment="1">
      <alignment horizontal="center"/>
    </xf>
    <xf numFmtId="42" fontId="32" fillId="0" borderId="13" xfId="29" applyNumberFormat="1" applyFont="1" applyBorder="1"/>
    <xf numFmtId="42" fontId="32" fillId="0" borderId="15" xfId="29" applyNumberFormat="1" applyFont="1" applyBorder="1"/>
    <xf numFmtId="49" fontId="32" fillId="0" borderId="0" xfId="0" applyNumberFormat="1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14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horizontal="center" shrinkToFit="1"/>
    </xf>
    <xf numFmtId="0" fontId="28" fillId="0" borderId="15" xfId="0" applyFont="1" applyBorder="1"/>
    <xf numFmtId="14" fontId="32" fillId="0" borderId="12" xfId="0" applyNumberFormat="1" applyFont="1" applyBorder="1" applyAlignment="1">
      <alignment horizontal="center"/>
    </xf>
    <xf numFmtId="14" fontId="32" fillId="0" borderId="20" xfId="0" applyNumberFormat="1" applyFont="1" applyBorder="1" applyAlignment="1">
      <alignment horizontal="center"/>
    </xf>
    <xf numFmtId="0" fontId="34" fillId="0" borderId="22" xfId="0" applyFont="1" applyBorder="1"/>
    <xf numFmtId="42" fontId="32" fillId="0" borderId="13" xfId="28" applyNumberFormat="1" applyFont="1" applyBorder="1"/>
    <xf numFmtId="42" fontId="32" fillId="0" borderId="15" xfId="28" applyNumberFormat="1" applyFont="1" applyBorder="1"/>
    <xf numFmtId="42" fontId="32" fillId="0" borderId="13" xfId="28" applyNumberFormat="1" applyFont="1" applyBorder="1" applyAlignment="1">
      <alignment horizontal="left"/>
    </xf>
    <xf numFmtId="42" fontId="32" fillId="0" borderId="15" xfId="28" applyNumberFormat="1" applyFont="1" applyBorder="1" applyAlignment="1">
      <alignment horizontal="left"/>
    </xf>
    <xf numFmtId="42" fontId="32" fillId="0" borderId="13" xfId="28" applyNumberFormat="1" applyFont="1" applyBorder="1" applyAlignment="1">
      <alignment horizontal="center"/>
    </xf>
    <xf numFmtId="42" fontId="32" fillId="0" borderId="15" xfId="28" applyNumberFormat="1" applyFont="1" applyBorder="1" applyAlignment="1">
      <alignment horizontal="center" shrinkToFit="1"/>
    </xf>
    <xf numFmtId="42" fontId="32" fillId="0" borderId="15" xfId="29" applyNumberFormat="1" applyFont="1" applyBorder="1" applyAlignment="1"/>
    <xf numFmtId="42" fontId="32" fillId="0" borderId="12" xfId="28" applyNumberFormat="1" applyFont="1" applyBorder="1"/>
    <xf numFmtId="42" fontId="32" fillId="0" borderId="22" xfId="28" applyNumberFormat="1" applyFont="1" applyBorder="1"/>
    <xf numFmtId="42" fontId="32" fillId="0" borderId="12" xfId="28" applyNumberFormat="1" applyFont="1" applyBorder="1" applyAlignment="1">
      <alignment horizontal="left"/>
    </xf>
    <xf numFmtId="42" fontId="32" fillId="0" borderId="22" xfId="28" applyNumberFormat="1" applyFont="1" applyBorder="1" applyAlignment="1">
      <alignment horizontal="left"/>
    </xf>
    <xf numFmtId="42" fontId="32" fillId="0" borderId="12" xfId="28" applyNumberFormat="1" applyFont="1" applyBorder="1" applyAlignment="1">
      <alignment horizontal="center"/>
    </xf>
    <xf numFmtId="42" fontId="32" fillId="0" borderId="22" xfId="28" applyNumberFormat="1" applyFont="1" applyBorder="1" applyAlignment="1">
      <alignment horizontal="center" shrinkToFit="1"/>
    </xf>
    <xf numFmtId="42" fontId="32" fillId="0" borderId="12" xfId="29" applyNumberFormat="1" applyFont="1" applyBorder="1" applyAlignment="1">
      <alignment horizontal="center" shrinkToFit="1"/>
    </xf>
    <xf numFmtId="42" fontId="32" fillId="0" borderId="12" xfId="29" applyNumberFormat="1" applyFont="1" applyBorder="1" applyAlignment="1"/>
    <xf numFmtId="42" fontId="32" fillId="0" borderId="22" xfId="29" applyNumberFormat="1" applyFont="1" applyBorder="1" applyAlignment="1"/>
    <xf numFmtId="42" fontId="32" fillId="0" borderId="12" xfId="29" applyNumberFormat="1" applyFont="1" applyBorder="1" applyAlignment="1">
      <alignment horizontal="center"/>
    </xf>
    <xf numFmtId="42" fontId="32" fillId="0" borderId="22" xfId="29" applyNumberFormat="1" applyFont="1" applyBorder="1" applyAlignment="1">
      <alignment horizontal="center"/>
    </xf>
    <xf numFmtId="49" fontId="32" fillId="0" borderId="20" xfId="0" applyNumberFormat="1" applyFont="1" applyBorder="1" applyAlignment="1">
      <alignment horizontal="center"/>
    </xf>
    <xf numFmtId="42" fontId="32" fillId="0" borderId="20" xfId="28" applyNumberFormat="1" applyFont="1" applyBorder="1"/>
    <xf numFmtId="42" fontId="32" fillId="0" borderId="0" xfId="28" applyNumberFormat="1" applyFont="1" applyBorder="1"/>
    <xf numFmtId="42" fontId="32" fillId="0" borderId="20" xfId="28" applyNumberFormat="1" applyFont="1" applyBorder="1" applyAlignment="1">
      <alignment horizontal="left"/>
    </xf>
    <xf numFmtId="42" fontId="32" fillId="0" borderId="0" xfId="28" applyNumberFormat="1" applyFont="1" applyBorder="1" applyAlignment="1">
      <alignment horizontal="left"/>
    </xf>
    <xf numFmtId="42" fontId="32" fillId="0" borderId="20" xfId="28" applyNumberFormat="1" applyFont="1" applyBorder="1" applyAlignment="1">
      <alignment horizontal="center"/>
    </xf>
    <xf numFmtId="42" fontId="32" fillId="0" borderId="0" xfId="28" applyNumberFormat="1" applyFont="1" applyBorder="1" applyAlignment="1">
      <alignment horizontal="center" shrinkToFit="1"/>
    </xf>
    <xf numFmtId="42" fontId="32" fillId="0" borderId="20" xfId="29" applyNumberFormat="1" applyFont="1" applyBorder="1" applyAlignment="1">
      <alignment horizontal="center" shrinkToFit="1"/>
    </xf>
    <xf numFmtId="42" fontId="32" fillId="0" borderId="20" xfId="29" applyNumberFormat="1" applyFont="1" applyBorder="1" applyAlignment="1"/>
    <xf numFmtId="42" fontId="32" fillId="0" borderId="0" xfId="29" applyNumberFormat="1" applyFont="1" applyBorder="1" applyAlignment="1"/>
    <xf numFmtId="42" fontId="32" fillId="0" borderId="20" xfId="29" applyNumberFormat="1" applyFont="1" applyBorder="1" applyAlignment="1">
      <alignment horizontal="center"/>
    </xf>
    <xf numFmtId="42" fontId="32" fillId="0" borderId="0" xfId="29" applyNumberFormat="1" applyFont="1" applyBorder="1" applyAlignment="1">
      <alignment horizontal="center"/>
    </xf>
    <xf numFmtId="0" fontId="32" fillId="0" borderId="20" xfId="0" applyFont="1" applyBorder="1"/>
    <xf numFmtId="0" fontId="32" fillId="0" borderId="20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5" xfId="0" applyFont="1" applyBorder="1" applyAlignment="1">
      <alignment horizontal="left"/>
    </xf>
    <xf numFmtId="14" fontId="32" fillId="0" borderId="13" xfId="0" applyNumberFormat="1" applyFont="1" applyBorder="1" applyAlignment="1">
      <alignment horizontal="center"/>
    </xf>
    <xf numFmtId="0" fontId="34" fillId="0" borderId="0" xfId="0" applyFont="1"/>
    <xf numFmtId="49" fontId="32" fillId="0" borderId="21" xfId="0" applyNumberFormat="1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32" fillId="0" borderId="22" xfId="0" applyFont="1" applyBorder="1" applyAlignment="1">
      <alignment horizontal="left"/>
    </xf>
    <xf numFmtId="0" fontId="32" fillId="0" borderId="11" xfId="0" applyFont="1" applyBorder="1"/>
    <xf numFmtId="0" fontId="34" fillId="0" borderId="12" xfId="0" applyFont="1" applyBorder="1"/>
    <xf numFmtId="0" fontId="28" fillId="0" borderId="22" xfId="0" applyFont="1" applyBorder="1"/>
    <xf numFmtId="0" fontId="28" fillId="0" borderId="11" xfId="0" applyFont="1" applyBorder="1"/>
    <xf numFmtId="49" fontId="32" fillId="0" borderId="23" xfId="0" applyNumberFormat="1" applyFont="1" applyBorder="1" applyAlignment="1">
      <alignment horizontal="center"/>
    </xf>
    <xf numFmtId="0" fontId="32" fillId="0" borderId="23" xfId="0" applyFont="1" applyBorder="1"/>
    <xf numFmtId="14" fontId="32" fillId="0" borderId="15" xfId="0" applyNumberFormat="1" applyFont="1" applyBorder="1" applyAlignment="1">
      <alignment horizontal="center"/>
    </xf>
    <xf numFmtId="42" fontId="32" fillId="0" borderId="24" xfId="29" applyNumberFormat="1" applyFont="1" applyBorder="1" applyAlignment="1"/>
    <xf numFmtId="16" fontId="32" fillId="0" borderId="0" xfId="0" applyNumberFormat="1" applyFont="1"/>
    <xf numFmtId="49" fontId="31" fillId="0" borderId="0" xfId="0" applyNumberFormat="1" applyFont="1" applyAlignment="1">
      <alignment horizontal="center"/>
    </xf>
    <xf numFmtId="0" fontId="31" fillId="0" borderId="0" xfId="0" applyFont="1"/>
    <xf numFmtId="0" fontId="28" fillId="0" borderId="0" xfId="0" applyFont="1" applyAlignment="1">
      <alignment horizontal="left"/>
    </xf>
    <xf numFmtId="168" fontId="28" fillId="0" borderId="0" xfId="0" applyNumberFormat="1" applyFont="1" applyAlignment="1">
      <alignment horizontal="center" shrinkToFit="1"/>
    </xf>
    <xf numFmtId="49" fontId="31" fillId="0" borderId="0" xfId="0" applyNumberFormat="1" applyFont="1"/>
    <xf numFmtId="0" fontId="0" fillId="0" borderId="25" xfId="0" applyBorder="1" applyAlignment="1">
      <alignment horizontal="center"/>
    </xf>
    <xf numFmtId="164" fontId="0" fillId="0" borderId="14" xfId="0" applyNumberFormat="1" applyBorder="1" applyAlignment="1">
      <alignment horizontal="right"/>
    </xf>
    <xf numFmtId="164" fontId="35" fillId="0" borderId="13" xfId="0" applyNumberFormat="1" applyFont="1" applyBorder="1" applyAlignment="1">
      <alignment horizontal="right"/>
    </xf>
    <xf numFmtId="0" fontId="0" fillId="24" borderId="10" xfId="0" applyFill="1" applyBorder="1" applyAlignment="1" applyProtection="1">
      <alignment horizontal="center"/>
      <protection locked="0"/>
    </xf>
    <xf numFmtId="0" fontId="35" fillId="0" borderId="0" xfId="0" applyFont="1" applyAlignment="1">
      <alignment horizontal="right"/>
    </xf>
    <xf numFmtId="10" fontId="0" fillId="0" borderId="0" xfId="0" applyNumberFormat="1"/>
    <xf numFmtId="164" fontId="35" fillId="0" borderId="0" xfId="0" applyNumberFormat="1" applyFont="1" applyAlignment="1">
      <alignment horizontal="right"/>
    </xf>
    <xf numFmtId="0" fontId="35" fillId="0" borderId="10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0" fontId="0" fillId="0" borderId="14" xfId="0" applyNumberFormat="1" applyBorder="1"/>
    <xf numFmtId="0" fontId="0" fillId="24" borderId="15" xfId="0" applyFill="1" applyBorder="1" applyAlignment="1" applyProtection="1">
      <alignment horizontal="center"/>
      <protection locked="0"/>
    </xf>
    <xf numFmtId="10" fontId="0" fillId="0" borderId="14" xfId="43" applyNumberFormat="1" applyFont="1" applyBorder="1"/>
    <xf numFmtId="0" fontId="0" fillId="0" borderId="26" xfId="0" applyBorder="1"/>
    <xf numFmtId="0" fontId="0" fillId="0" borderId="25" xfId="0" applyBorder="1"/>
    <xf numFmtId="0" fontId="0" fillId="24" borderId="15" xfId="0" applyFill="1" applyBorder="1" applyProtection="1">
      <protection locked="0"/>
    </xf>
    <xf numFmtId="0" fontId="6" fillId="0" borderId="0" xfId="0" applyFont="1" applyAlignment="1">
      <alignment horizontal="center"/>
    </xf>
    <xf numFmtId="166" fontId="0" fillId="0" borderId="0" xfId="0" applyNumberFormat="1"/>
    <xf numFmtId="10" fontId="0" fillId="0" borderId="13" xfId="0" applyNumberFormat="1" applyBorder="1"/>
    <xf numFmtId="10" fontId="0" fillId="0" borderId="10" xfId="0" applyNumberFormat="1" applyBorder="1"/>
    <xf numFmtId="164" fontId="1" fillId="0" borderId="13" xfId="0" applyNumberFormat="1" applyFont="1" applyBorder="1" applyAlignment="1">
      <alignment horizontal="right"/>
    </xf>
    <xf numFmtId="0" fontId="1" fillId="0" borderId="10" xfId="0" applyFont="1" applyBorder="1" applyProtection="1">
      <protection locked="0"/>
    </xf>
    <xf numFmtId="0" fontId="0" fillId="24" borderId="0" xfId="0" applyFill="1" applyAlignment="1" applyProtection="1">
      <alignment horizontal="center"/>
      <protection locked="0"/>
    </xf>
    <xf numFmtId="169" fontId="5" fillId="0" borderId="10" xfId="0" applyNumberFormat="1" applyFont="1" applyBorder="1" applyAlignment="1">
      <alignment wrapText="1" shrinkToFit="1"/>
    </xf>
    <xf numFmtId="169" fontId="5" fillId="0" borderId="10" xfId="0" applyNumberFormat="1" applyFont="1" applyBorder="1" applyAlignment="1" applyProtection="1">
      <alignment horizontal="center" wrapText="1" shrinkToFit="1"/>
      <protection locked="0"/>
    </xf>
    <xf numFmtId="169" fontId="5" fillId="0" borderId="13" xfId="0" applyNumberFormat="1" applyFont="1" applyBorder="1" applyAlignment="1" applyProtection="1">
      <alignment horizontal="center" wrapText="1" shrinkToFit="1"/>
      <protection locked="0"/>
    </xf>
    <xf numFmtId="164" fontId="35" fillId="0" borderId="13" xfId="0" applyNumberFormat="1" applyFont="1" applyBorder="1" applyAlignment="1" applyProtection="1">
      <alignment horizontal="right"/>
      <protection hidden="1"/>
    </xf>
    <xf numFmtId="164" fontId="0" fillId="0" borderId="13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14" xfId="0" applyNumberFormat="1" applyBorder="1" applyAlignment="1" applyProtection="1">
      <alignment horizontal="right"/>
      <protection hidden="1"/>
    </xf>
    <xf numFmtId="164" fontId="0" fillId="0" borderId="10" xfId="0" applyNumberFormat="1" applyBorder="1" applyProtection="1">
      <protection hidden="1"/>
    </xf>
    <xf numFmtId="164" fontId="0" fillId="0" borderId="14" xfId="0" applyNumberFormat="1" applyBorder="1" applyProtection="1">
      <protection hidden="1"/>
    </xf>
    <xf numFmtId="10" fontId="0" fillId="0" borderId="14" xfId="0" applyNumberFormat="1" applyBorder="1" applyProtection="1">
      <protection hidden="1"/>
    </xf>
    <xf numFmtId="2" fontId="0" fillId="0" borderId="10" xfId="0" applyNumberFormat="1" applyBorder="1" applyProtection="1">
      <protection hidden="1"/>
    </xf>
    <xf numFmtId="0" fontId="5" fillId="0" borderId="13" xfId="0" applyFont="1" applyBorder="1" applyProtection="1">
      <protection locked="0"/>
    </xf>
    <xf numFmtId="164" fontId="0" fillId="0" borderId="25" xfId="0" applyNumberFormat="1" applyBorder="1"/>
    <xf numFmtId="0" fontId="0" fillId="0" borderId="27" xfId="0" applyBorder="1" applyAlignment="1">
      <alignment horizontal="center"/>
    </xf>
    <xf numFmtId="7" fontId="0" fillId="0" borderId="10" xfId="0" applyNumberFormat="1" applyBorder="1"/>
    <xf numFmtId="164" fontId="0" fillId="0" borderId="11" xfId="0" applyNumberFormat="1" applyBorder="1"/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5" fontId="0" fillId="0" borderId="10" xfId="0" applyNumberFormat="1" applyBorder="1" applyAlignment="1">
      <alignment horizontal="center"/>
    </xf>
    <xf numFmtId="5" fontId="0" fillId="0" borderId="10" xfId="0" applyNumberFormat="1" applyBorder="1" applyAlignment="1">
      <alignment horizontal="right"/>
    </xf>
    <xf numFmtId="169" fontId="0" fillId="24" borderId="10" xfId="0" applyNumberFormat="1" applyFill="1" applyBorder="1" applyAlignment="1" applyProtection="1">
      <alignment horizontal="center"/>
      <protection locked="0"/>
    </xf>
    <xf numFmtId="5" fontId="0" fillId="0" borderId="17" xfId="0" applyNumberFormat="1" applyBorder="1"/>
    <xf numFmtId="0" fontId="0" fillId="0" borderId="12" xfId="0" applyBorder="1"/>
    <xf numFmtId="0" fontId="0" fillId="24" borderId="12" xfId="0" applyFill="1" applyBorder="1" applyProtection="1">
      <protection locked="0"/>
    </xf>
    <xf numFmtId="165" fontId="0" fillId="0" borderId="12" xfId="0" applyNumberFormat="1" applyBorder="1"/>
    <xf numFmtId="0" fontId="0" fillId="0" borderId="28" xfId="0" applyBorder="1"/>
    <xf numFmtId="5" fontId="0" fillId="0" borderId="10" xfId="0" applyNumberFormat="1" applyBorder="1"/>
    <xf numFmtId="165" fontId="0" fillId="0" borderId="15" xfId="0" applyNumberFormat="1" applyBorder="1"/>
    <xf numFmtId="14" fontId="35" fillId="24" borderId="15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5" fillId="0" borderId="15" xfId="0" applyFont="1" applyBorder="1"/>
    <xf numFmtId="0" fontId="27" fillId="0" borderId="0" xfId="0" applyFont="1" applyAlignment="1">
      <alignment horizontal="center"/>
    </xf>
    <xf numFmtId="7" fontId="0" fillId="0" borderId="10" xfId="0" applyNumberFormat="1" applyBorder="1" applyAlignment="1">
      <alignment horizontal="center"/>
    </xf>
    <xf numFmtId="3" fontId="27" fillId="24" borderId="10" xfId="0" applyNumberFormat="1" applyFont="1" applyFill="1" applyBorder="1" applyAlignment="1" applyProtection="1">
      <alignment horizontal="left" indent="2"/>
      <protection locked="0"/>
    </xf>
    <xf numFmtId="3" fontId="27" fillId="24" borderId="10" xfId="0" applyNumberFormat="1" applyFont="1" applyFill="1" applyBorder="1" applyAlignment="1" applyProtection="1">
      <alignment horizontal="center"/>
      <protection locked="0"/>
    </xf>
    <xf numFmtId="0" fontId="5" fillId="0" borderId="25" xfId="0" applyFont="1" applyBorder="1"/>
    <xf numFmtId="0" fontId="3" fillId="0" borderId="12" xfId="0" applyFont="1" applyBorder="1" applyAlignment="1">
      <alignment horizontal="center" wrapText="1"/>
    </xf>
    <xf numFmtId="165" fontId="0" fillId="0" borderId="13" xfId="0" applyNumberFormat="1" applyBorder="1" applyProtection="1"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3" fillId="0" borderId="1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5" fontId="5" fillId="0" borderId="10" xfId="0" applyNumberFormat="1" applyFont="1" applyBorder="1" applyAlignment="1">
      <alignment wrapText="1" shrinkToFit="1"/>
    </xf>
    <xf numFmtId="37" fontId="5" fillId="0" borderId="13" xfId="0" applyNumberFormat="1" applyFont="1" applyBorder="1" applyAlignment="1" applyProtection="1">
      <alignment horizontal="center" wrapText="1" shrinkToFit="1"/>
      <protection locked="0"/>
    </xf>
    <xf numFmtId="37" fontId="5" fillId="0" borderId="10" xfId="0" applyNumberFormat="1" applyFont="1" applyBorder="1" applyAlignment="1" applyProtection="1">
      <alignment horizontal="center" wrapText="1" shrinkToFit="1"/>
      <protection locked="0"/>
    </xf>
    <xf numFmtId="0" fontId="0" fillId="0" borderId="30" xfId="0" applyBorder="1"/>
    <xf numFmtId="0" fontId="5" fillId="0" borderId="0" xfId="0" applyFont="1"/>
    <xf numFmtId="0" fontId="0" fillId="0" borderId="16" xfId="0" applyBorder="1"/>
    <xf numFmtId="0" fontId="5" fillId="0" borderId="16" xfId="0" applyFont="1" applyBorder="1"/>
    <xf numFmtId="0" fontId="0" fillId="0" borderId="31" xfId="0" applyBorder="1" applyAlignment="1" applyProtection="1">
      <alignment vertical="center"/>
      <protection locked="0"/>
    </xf>
    <xf numFmtId="0" fontId="3" fillId="0" borderId="27" xfId="0" applyFont="1" applyBorder="1" applyAlignment="1">
      <alignment horizontal="center"/>
    </xf>
    <xf numFmtId="169" fontId="5" fillId="0" borderId="13" xfId="0" applyNumberFormat="1" applyFont="1" applyBorder="1" applyProtection="1">
      <protection locked="0"/>
    </xf>
    <xf numFmtId="169" fontId="5" fillId="0" borderId="10" xfId="0" applyNumberFormat="1" applyFont="1" applyBorder="1" applyProtection="1">
      <protection locked="0"/>
    </xf>
    <xf numFmtId="5" fontId="5" fillId="0" borderId="10" xfId="0" applyNumberFormat="1" applyFont="1" applyBorder="1"/>
    <xf numFmtId="5" fontId="0" fillId="0" borderId="13" xfId="0" applyNumberFormat="1" applyBorder="1" applyProtection="1">
      <protection locked="0"/>
    </xf>
    <xf numFmtId="164" fontId="0" fillId="0" borderId="0" xfId="0" applyNumberFormat="1" applyAlignment="1">
      <alignment horizontal="right"/>
    </xf>
    <xf numFmtId="0" fontId="0" fillId="0" borderId="23" xfId="0" applyBorder="1"/>
    <xf numFmtId="165" fontId="0" fillId="0" borderId="27" xfId="0" applyNumberFormat="1" applyBorder="1"/>
    <xf numFmtId="165" fontId="0" fillId="0" borderId="32" xfId="0" applyNumberFormat="1" applyBorder="1"/>
    <xf numFmtId="165" fontId="0" fillId="0" borderId="13" xfId="0" applyNumberFormat="1" applyBorder="1"/>
    <xf numFmtId="165" fontId="0" fillId="0" borderId="20" xfId="0" applyNumberFormat="1" applyBorder="1"/>
    <xf numFmtId="10" fontId="0" fillId="24" borderId="14" xfId="0" applyNumberFormat="1" applyFill="1" applyBorder="1" applyProtection="1">
      <protection locked="0"/>
    </xf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7" fontId="0" fillId="0" borderId="13" xfId="0" applyNumberFormat="1" applyBorder="1"/>
    <xf numFmtId="10" fontId="0" fillId="24" borderId="15" xfId="0" applyNumberFormat="1" applyFill="1" applyBorder="1" applyProtection="1">
      <protection locked="0"/>
    </xf>
    <xf numFmtId="10" fontId="0" fillId="24" borderId="15" xfId="0" applyNumberFormat="1" applyFill="1" applyBorder="1" applyAlignment="1" applyProtection="1">
      <alignment horizontal="center"/>
      <protection locked="0"/>
    </xf>
    <xf numFmtId="10" fontId="0" fillId="24" borderId="14" xfId="0" applyNumberFormat="1" applyFill="1" applyBorder="1" applyAlignment="1" applyProtection="1">
      <alignment horizontal="center"/>
      <protection locked="0"/>
    </xf>
    <xf numFmtId="0" fontId="41" fillId="0" borderId="0" xfId="0" applyFont="1"/>
    <xf numFmtId="164" fontId="0" fillId="0" borderId="15" xfId="0" applyNumberForma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15" xfId="0" applyBorder="1" applyAlignment="1" applyProtection="1">
      <alignment horizontal="left"/>
      <protection locked="0"/>
    </xf>
    <xf numFmtId="14" fontId="0" fillId="0" borderId="15" xfId="0" applyNumberForma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right"/>
      <protection locked="0"/>
    </xf>
    <xf numFmtId="0" fontId="0" fillId="0" borderId="15" xfId="0" applyBorder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164" fontId="1" fillId="0" borderId="0" xfId="0" applyNumberFormat="1" applyFont="1" applyProtection="1">
      <protection locked="0"/>
    </xf>
    <xf numFmtId="164" fontId="0" fillId="0" borderId="15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9" fontId="0" fillId="0" borderId="0" xfId="0" applyNumberFormat="1" applyAlignment="1" applyProtection="1">
      <alignment horizontal="center"/>
      <protection locked="0"/>
    </xf>
    <xf numFmtId="164" fontId="0" fillId="0" borderId="16" xfId="0" applyNumberFormat="1" applyBorder="1" applyProtection="1">
      <protection locked="0"/>
    </xf>
    <xf numFmtId="0" fontId="42" fillId="0" borderId="22" xfId="0" applyFont="1" applyBorder="1"/>
    <xf numFmtId="0" fontId="0" fillId="0" borderId="22" xfId="0" applyBorder="1"/>
    <xf numFmtId="0" fontId="0" fillId="0" borderId="11" xfId="0" applyBorder="1"/>
    <xf numFmtId="0" fontId="42" fillId="0" borderId="33" xfId="0" applyFont="1" applyBorder="1"/>
    <xf numFmtId="0" fontId="42" fillId="0" borderId="0" xfId="0" applyFont="1"/>
    <xf numFmtId="0" fontId="0" fillId="0" borderId="34" xfId="0" applyBorder="1"/>
    <xf numFmtId="0" fontId="0" fillId="0" borderId="33" xfId="0" applyBorder="1"/>
    <xf numFmtId="0" fontId="44" fillId="0" borderId="0" xfId="0" applyFont="1"/>
    <xf numFmtId="0" fontId="0" fillId="0" borderId="24" xfId="0" applyBorder="1"/>
    <xf numFmtId="0" fontId="45" fillId="0" borderId="0" xfId="0" applyFont="1"/>
    <xf numFmtId="0" fontId="45" fillId="0" borderId="22" xfId="0" applyFont="1" applyBorder="1"/>
    <xf numFmtId="0" fontId="43" fillId="0" borderId="0" xfId="0" applyFont="1"/>
    <xf numFmtId="0" fontId="47" fillId="0" borderId="0" xfId="0" applyFont="1"/>
    <xf numFmtId="0" fontId="46" fillId="0" borderId="0" xfId="0" applyFont="1"/>
    <xf numFmtId="169" fontId="0" fillId="26" borderId="10" xfId="0" applyNumberForma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0" borderId="0" xfId="0" applyFont="1" applyAlignment="1">
      <alignment horizontal="center"/>
    </xf>
    <xf numFmtId="0" fontId="5" fillId="0" borderId="24" xfId="0" applyFont="1" applyBorder="1" applyProtection="1">
      <protection locked="0"/>
    </xf>
    <xf numFmtId="0" fontId="1" fillId="0" borderId="0" xfId="0" applyFont="1" applyAlignment="1">
      <alignment horizontal="left"/>
    </xf>
    <xf numFmtId="0" fontId="5" fillId="0" borderId="32" xfId="0" applyFont="1" applyBorder="1" applyProtection="1">
      <protection locked="0"/>
    </xf>
    <xf numFmtId="0" fontId="0" fillId="26" borderId="10" xfId="0" applyFill="1" applyBorder="1" applyProtection="1">
      <protection locked="0"/>
    </xf>
    <xf numFmtId="165" fontId="0" fillId="26" borderId="10" xfId="0" applyNumberFormat="1" applyFill="1" applyBorder="1" applyProtection="1">
      <protection locked="0"/>
    </xf>
    <xf numFmtId="169" fontId="0" fillId="0" borderId="10" xfId="0" applyNumberFormat="1" applyBorder="1" applyProtection="1">
      <protection locked="0"/>
    </xf>
    <xf numFmtId="1" fontId="0" fillId="0" borderId="10" xfId="0" applyNumberFormat="1" applyBorder="1" applyProtection="1">
      <protection locked="0"/>
    </xf>
    <xf numFmtId="0" fontId="1" fillId="0" borderId="26" xfId="0" applyFont="1" applyBorder="1" applyAlignment="1">
      <alignment horizontal="center"/>
    </xf>
    <xf numFmtId="1" fontId="0" fillId="0" borderId="26" xfId="0" applyNumberFormat="1" applyBorder="1" applyProtection="1">
      <protection locked="0"/>
    </xf>
    <xf numFmtId="0" fontId="44" fillId="0" borderId="10" xfId="0" applyFont="1" applyBorder="1" applyAlignment="1">
      <alignment horizontal="center"/>
    </xf>
    <xf numFmtId="170" fontId="44" fillId="0" borderId="10" xfId="0" applyNumberFormat="1" applyFont="1" applyBorder="1" applyAlignment="1">
      <alignment horizontal="center"/>
    </xf>
    <xf numFmtId="170" fontId="0" fillId="0" borderId="10" xfId="0" applyNumberFormat="1" applyBorder="1"/>
    <xf numFmtId="170" fontId="0" fillId="0" borderId="0" xfId="0" applyNumberFormat="1"/>
    <xf numFmtId="2" fontId="44" fillId="0" borderId="10" xfId="0" applyNumberFormat="1" applyFont="1" applyBorder="1" applyAlignment="1">
      <alignment horizontal="center"/>
    </xf>
    <xf numFmtId="1" fontId="44" fillId="0" borderId="10" xfId="0" applyNumberFormat="1" applyFon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9" fontId="0" fillId="24" borderId="13" xfId="0" applyNumberFormat="1" applyFill="1" applyBorder="1" applyProtection="1">
      <protection locked="0"/>
    </xf>
    <xf numFmtId="9" fontId="0" fillId="24" borderId="10" xfId="0" applyNumberFormat="1" applyFill="1" applyBorder="1" applyProtection="1">
      <protection locked="0"/>
    </xf>
    <xf numFmtId="0" fontId="1" fillId="0" borderId="0" xfId="0" applyFont="1"/>
    <xf numFmtId="0" fontId="0" fillId="0" borderId="25" xfId="0" applyBorder="1" applyAlignment="1">
      <alignment horizontal="right"/>
    </xf>
    <xf numFmtId="0" fontId="0" fillId="0" borderId="10" xfId="0" applyBorder="1" applyAlignment="1">
      <alignment horizontal="left"/>
    </xf>
    <xf numFmtId="0" fontId="0" fillId="24" borderId="0" xfId="0" applyFill="1" applyProtection="1">
      <protection locked="0"/>
    </xf>
    <xf numFmtId="0" fontId="0" fillId="24" borderId="13" xfId="0" applyFill="1" applyBorder="1" applyProtection="1">
      <protection locked="0"/>
    </xf>
    <xf numFmtId="164" fontId="0" fillId="0" borderId="22" xfId="0" applyNumberFormat="1" applyBorder="1" applyAlignment="1">
      <alignment horizontal="center"/>
    </xf>
    <xf numFmtId="165" fontId="0" fillId="0" borderId="22" xfId="0" applyNumberFormat="1" applyBorder="1"/>
    <xf numFmtId="0" fontId="27" fillId="0" borderId="22" xfId="0" applyFont="1" applyBorder="1" applyAlignment="1">
      <alignment horizontal="left" indent="2"/>
    </xf>
    <xf numFmtId="164" fontId="0" fillId="0" borderId="15" xfId="0" applyNumberFormat="1" applyBorder="1" applyAlignment="1">
      <alignment horizontal="center"/>
    </xf>
    <xf numFmtId="6" fontId="0" fillId="0" borderId="10" xfId="0" applyNumberFormat="1" applyBorder="1"/>
    <xf numFmtId="0" fontId="35" fillId="0" borderId="26" xfId="0" applyFont="1" applyBorder="1" applyAlignment="1" applyProtection="1">
      <alignment horizontal="center"/>
      <protection locked="0"/>
    </xf>
    <xf numFmtId="0" fontId="35" fillId="0" borderId="28" xfId="0" applyFont="1" applyBorder="1" applyAlignment="1" applyProtection="1">
      <alignment horizontal="center"/>
      <protection locked="0"/>
    </xf>
    <xf numFmtId="0" fontId="35" fillId="0" borderId="25" xfId="0" applyFont="1" applyBorder="1" applyAlignment="1" applyProtection="1">
      <alignment horizontal="center"/>
      <protection locked="0"/>
    </xf>
    <xf numFmtId="165" fontId="0" fillId="0" borderId="15" xfId="0" applyNumberFormat="1" applyBorder="1" applyAlignment="1">
      <alignment horizontal="center"/>
    </xf>
    <xf numFmtId="0" fontId="27" fillId="25" borderId="0" xfId="0" applyFont="1" applyFill="1" applyAlignment="1">
      <alignment horizontal="center"/>
    </xf>
    <xf numFmtId="164" fontId="0" fillId="0" borderId="10" xfId="0" applyNumberFormat="1" applyBorder="1" applyAlignment="1">
      <alignment horizontal="center"/>
    </xf>
    <xf numFmtId="0" fontId="35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3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35" fillId="0" borderId="26" xfId="0" applyFont="1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5" xfId="0" applyBorder="1" applyAlignment="1">
      <alignment horizontal="right"/>
    </xf>
    <xf numFmtId="165" fontId="0" fillId="0" borderId="26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24" borderId="15" xfId="0" applyNumberFormat="1" applyFill="1" applyBorder="1" applyAlignment="1" applyProtection="1">
      <alignment horizontal="center"/>
      <protection locked="0"/>
    </xf>
    <xf numFmtId="0" fontId="0" fillId="24" borderId="15" xfId="0" applyFill="1" applyBorder="1" applyAlignment="1" applyProtection="1">
      <alignment horizontal="center"/>
      <protection locked="0"/>
    </xf>
    <xf numFmtId="0" fontId="35" fillId="24" borderId="15" xfId="0" applyFont="1" applyFill="1" applyBorder="1" applyAlignment="1" applyProtection="1">
      <alignment horizontal="left"/>
      <protection locked="0"/>
    </xf>
    <xf numFmtId="0" fontId="0" fillId="24" borderId="15" xfId="0" applyFill="1" applyBorder="1" applyAlignment="1" applyProtection="1">
      <alignment horizontal="left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6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6" borderId="26" xfId="0" applyFill="1" applyBorder="1" applyAlignment="1" applyProtection="1">
      <alignment horizontal="center"/>
      <protection locked="0"/>
    </xf>
    <xf numFmtId="0" fontId="0" fillId="26" borderId="25" xfId="0" applyFill="1" applyBorder="1" applyAlignment="1" applyProtection="1">
      <alignment horizontal="center"/>
      <protection locked="0"/>
    </xf>
    <xf numFmtId="0" fontId="5" fillId="0" borderId="26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5" xfId="0" applyBorder="1" applyAlignment="1">
      <alignment horizontal="left"/>
    </xf>
    <xf numFmtId="0" fontId="1" fillId="0" borderId="26" xfId="0" applyFont="1" applyBorder="1" applyAlignment="1">
      <alignment horizontal="left"/>
    </xf>
    <xf numFmtId="0" fontId="35" fillId="0" borderId="26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5" fontId="0" fillId="0" borderId="15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4" fillId="0" borderId="10" xfId="0" applyFont="1" applyBorder="1" applyAlignment="1">
      <alignment horizontal="left" vertical="top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5" fontId="0" fillId="0" borderId="35" xfId="0" applyNumberFormat="1" applyBorder="1" applyAlignment="1">
      <alignment horizontal="right"/>
    </xf>
    <xf numFmtId="165" fontId="0" fillId="0" borderId="31" xfId="0" applyNumberFormat="1" applyBorder="1" applyAlignment="1">
      <alignment horizontal="right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5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46" xfId="0" applyFont="1" applyBorder="1" applyAlignment="1" applyProtection="1">
      <alignment horizontal="left"/>
      <protection locked="0"/>
    </xf>
    <xf numFmtId="0" fontId="5" fillId="0" borderId="48" xfId="0" applyFont="1" applyBorder="1" applyAlignment="1" applyProtection="1">
      <alignment horizontal="left"/>
      <protection locked="0"/>
    </xf>
    <xf numFmtId="0" fontId="1" fillId="0" borderId="10" xfId="0" applyFont="1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47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0" borderId="36" xfId="0" applyFont="1" applyBorder="1"/>
    <xf numFmtId="0" fontId="0" fillId="0" borderId="28" xfId="0" applyBorder="1"/>
    <xf numFmtId="0" fontId="0" fillId="0" borderId="37" xfId="0" applyBorder="1"/>
    <xf numFmtId="0" fontId="0" fillId="0" borderId="38" xfId="0" applyBorder="1" applyAlignment="1">
      <alignment horizontal="right"/>
    </xf>
    <xf numFmtId="0" fontId="0" fillId="0" borderId="39" xfId="0" applyBorder="1"/>
    <xf numFmtId="0" fontId="35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37" fillId="0" borderId="41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16" xfId="0" applyBorder="1"/>
    <xf numFmtId="0" fontId="0" fillId="0" borderId="45" xfId="0" applyBorder="1"/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0" fillId="0" borderId="0" xfId="0"/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26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164" fontId="0" fillId="0" borderId="26" xfId="0" applyNumberFormat="1" applyBorder="1" applyAlignment="1" applyProtection="1">
      <alignment horizontal="center"/>
      <protection hidden="1"/>
    </xf>
    <xf numFmtId="164" fontId="0" fillId="0" borderId="25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5" fillId="0" borderId="10" xfId="0" applyFont="1" applyBorder="1" applyAlignment="1" applyProtection="1">
      <alignment horizontal="left"/>
      <protection locked="0"/>
    </xf>
    <xf numFmtId="0" fontId="35" fillId="0" borderId="26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7" xfId="0" applyBorder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15" xfId="0" applyNumberFormat="1" applyBorder="1" applyAlignment="1">
      <alignment horizontal="right"/>
    </xf>
    <xf numFmtId="0" fontId="7" fillId="0" borderId="0" xfId="0" applyFont="1" applyAlignment="1">
      <alignment horizontal="center"/>
    </xf>
    <xf numFmtId="164" fontId="0" fillId="0" borderId="0" xfId="0" applyNumberForma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/>
    <xf numFmtId="168" fontId="32" fillId="0" borderId="26" xfId="0" applyNumberFormat="1" applyFont="1" applyBorder="1" applyAlignment="1">
      <alignment horizontal="center" shrinkToFit="1"/>
    </xf>
    <xf numFmtId="0" fontId="25" fillId="24" borderId="15" xfId="40" applyFont="1" applyFill="1" applyBorder="1" applyProtection="1">
      <protection locked="0"/>
    </xf>
    <xf numFmtId="0" fontId="25" fillId="0" borderId="15" xfId="40" applyFont="1" applyBorder="1" applyAlignment="1">
      <alignment horizontal="left"/>
    </xf>
    <xf numFmtId="0" fontId="25" fillId="0" borderId="15" xfId="40" applyFont="1" applyBorder="1" applyAlignment="1">
      <alignment horizontal="center"/>
    </xf>
    <xf numFmtId="0" fontId="25" fillId="0" borderId="15" xfId="40" applyFont="1" applyBorder="1" applyProtection="1">
      <protection locked="0"/>
    </xf>
    <xf numFmtId="0" fontId="26" fillId="0" borderId="22" xfId="40" applyFont="1" applyBorder="1" applyAlignment="1">
      <alignment horizontal="center" vertical="top"/>
    </xf>
    <xf numFmtId="0" fontId="25" fillId="0" borderId="0" xfId="40" applyFont="1" applyAlignment="1">
      <alignment horizontal="center" vertical="center"/>
    </xf>
    <xf numFmtId="0" fontId="39" fillId="0" borderId="15" xfId="36" applyBorder="1" applyAlignment="1" applyProtection="1">
      <alignment horizontal="center"/>
    </xf>
    <xf numFmtId="0" fontId="44" fillId="0" borderId="0" xfId="0" applyFont="1" applyAlignment="1">
      <alignment horizontal="center"/>
    </xf>
    <xf numFmtId="0" fontId="45" fillId="0" borderId="21" xfId="0" applyFont="1" applyBorder="1" applyAlignment="1">
      <alignment horizontal="left"/>
    </xf>
    <xf numFmtId="0" fontId="45" fillId="0" borderId="2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0" fillId="0" borderId="49" xfId="0" applyBorder="1" applyAlignment="1">
      <alignment horizontal="center"/>
    </xf>
    <xf numFmtId="0" fontId="39" fillId="0" borderId="15" xfId="36" applyFill="1" applyBorder="1" applyAlignment="1" applyProtection="1">
      <alignment horizontal="center"/>
    </xf>
    <xf numFmtId="0" fontId="39" fillId="0" borderId="24" xfId="36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Ebm # 37 Job Information Sheet" xfId="40" xr:uid="{00000000-0005-0000-0000-000028000000}"/>
    <cellStyle name="Note" xfId="41" builtinId="10" customBuiltin="1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5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ck Griffith" id="{983DC79B-BB09-4C24-BA29-D9CB60DA6B19}" userId="S::nick@ebmconstruction.net::0e5b41cc-f5cd-40be-a435-d95bc744e94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B25" dT="2026-03-27T16:53:52.85" personId="{983DC79B-BB09-4C24-BA29-D9CB60DA6B19}" id="{ACB4E598-A7C4-453B-A587-0818504064CD}">
    <text>ENTER # OF FOREMAN WILL BE MULTIPIED BY THE # OF DAYS IN BOX V26</text>
  </threadedComment>
  <threadedComment ref="AB26" dT="2026-03-27T16:54:17.40" personId="{983DC79B-BB09-4C24-BA29-D9CB60DA6B19}" id="{04FDE7A3-0AFE-4A9B-8CD2-4523FDA88B0E}">
    <text>ENTER # OF CREW WILL BE MULTIPIED BY THE # OF DAYS IN BOX V26</text>
  </threadedComment>
  <threadedComment ref="AA35" dT="2026-04-07T18:02:13.72" personId="{983DC79B-BB09-4C24-BA29-D9CB60DA6B19}" id="{0F91DA67-A89A-4D3A-832D-D87A94ECA9D8}">
    <text>OT HRS AFTER 8 CONSECUTIVE HRS WORKED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B25" dT="2026-03-27T17:00:52.34" personId="{983DC79B-BB09-4C24-BA29-D9CB60DA6B19}" id="{B3C58A70-5C9D-4A2E-9E71-75CCFE91FCA8}">
    <text>ENTER # OF FOREMAN WILL BE MULTIPIED BY THE # OF DAYS IN BOX V26</text>
  </threadedComment>
  <threadedComment ref="AB26" dT="2026-03-27T17:01:12.04" personId="{983DC79B-BB09-4C24-BA29-D9CB60DA6B19}" id="{9CCBFA01-65C5-4CAC-9474-2DD5FAA4E817}">
    <text>ENTER # OF CREW WILL BE MULTIPIED BY THE # OF DAYS IN BOX V26</text>
  </threadedComment>
  <threadedComment ref="AA35" dT="2026-04-07T18:02:30.49" personId="{983DC79B-BB09-4C24-BA29-D9CB60DA6B19}" id="{3F749631-46CA-4B11-8AD9-CB00936283A6}">
    <text>OT HRS AFTER 8 CONSECUTIVE HRS WORKED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B25" dT="2026-03-27T17:12:58.69" personId="{983DC79B-BB09-4C24-BA29-D9CB60DA6B19}" id="{F67D09C7-7A8C-4DD0-9EB8-E6C6B6B066B0}">
    <text>ENTER # OF FOREMAN WILL BE MULTIPIED BY THE # OF DAYS IN BOX V26</text>
  </threadedComment>
  <threadedComment ref="AB26" dT="2026-03-27T17:13:25.98" personId="{983DC79B-BB09-4C24-BA29-D9CB60DA6B19}" id="{14CABF56-7116-482D-AB50-5DA32C804313}">
    <text>ENTER # OF CREW WILL BE MULTIPIED BY THE # OF DAYS IN BOX V26</text>
  </threadedComment>
  <threadedComment ref="AA35" dT="2026-04-07T18:02:43.13" personId="{983DC79B-BB09-4C24-BA29-D9CB60DA6B19}" id="{6A2D3FC5-C0DD-4C9E-A068-FDF438FC2250}">
    <text>OT HRS AFTER 8 CONSECUTIVE HRS WORKED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gis.ne.gov/portal/apps/webappviewer/index.html?id=8d517191978849dabda17a5e3d57cacc" TargetMode="External"/><Relationship Id="rId7" Type="http://schemas.openxmlformats.org/officeDocument/2006/relationships/printerSettings" Target="../printerSettings/printerSettings28.bin"/><Relationship Id="rId2" Type="http://schemas.openxmlformats.org/officeDocument/2006/relationships/hyperlink" Target="https://www.kssst.kdor.ks.gov/lookup.cfm" TargetMode="External"/><Relationship Id="rId1" Type="http://schemas.openxmlformats.org/officeDocument/2006/relationships/hyperlink" Target="https://www.idr.iowa.gov/salestaxlookup/" TargetMode="External"/><Relationship Id="rId6" Type="http://schemas.openxmlformats.org/officeDocument/2006/relationships/hyperlink" Target="https://mytax.illinois.gov/_/" TargetMode="External"/><Relationship Id="rId5" Type="http://schemas.openxmlformats.org/officeDocument/2006/relationships/hyperlink" Target="https://www.revenue.state.mn.us/sales-tax-rate-calculator" TargetMode="External"/><Relationship Id="rId4" Type="http://schemas.openxmlformats.org/officeDocument/2006/relationships/hyperlink" Target="https://apps.sd.gov/rv25taxmatch/main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1"/>
  </sheetPr>
  <dimension ref="A1:AH80"/>
  <sheetViews>
    <sheetView tabSelected="1" zoomScaleNormal="100" workbookViewId="0">
      <selection activeCell="C4" sqref="C4:H4"/>
    </sheetView>
  </sheetViews>
  <sheetFormatPr defaultColWidth="6.42578125" defaultRowHeight="12.75"/>
  <cols>
    <col min="1" max="1" width="4.7109375" customWidth="1"/>
    <col min="2" max="2" width="6.28515625" customWidth="1"/>
    <col min="3" max="4" width="5.5703125" customWidth="1"/>
    <col min="5" max="5" width="8.28515625" customWidth="1"/>
    <col min="6" max="6" width="7.7109375" customWidth="1"/>
    <col min="7" max="7" width="8.42578125" customWidth="1"/>
    <col min="8" max="8" width="9.85546875" customWidth="1"/>
    <col min="9" max="9" width="10.140625" customWidth="1"/>
    <col min="10" max="10" width="5.5703125" hidden="1" customWidth="1"/>
    <col min="11" max="17" width="3.7109375" customWidth="1"/>
    <col min="18" max="18" width="6.7109375" customWidth="1"/>
    <col min="19" max="19" width="7" customWidth="1"/>
    <col min="20" max="20" width="8.140625" customWidth="1"/>
    <col min="21" max="21" width="23.85546875" customWidth="1"/>
    <col min="22" max="22" width="11" customWidth="1"/>
    <col min="23" max="23" width="15.5703125" customWidth="1"/>
    <col min="24" max="24" width="19.7109375" customWidth="1"/>
    <col min="25" max="25" width="12.5703125" customWidth="1"/>
    <col min="26" max="26" width="7.28515625" customWidth="1"/>
    <col min="27" max="27" width="5.7109375" customWidth="1"/>
    <col min="28" max="28" width="5.42578125" customWidth="1"/>
    <col min="29" max="29" width="6.140625" customWidth="1"/>
    <col min="30" max="30" width="11.140625" customWidth="1"/>
  </cols>
  <sheetData>
    <row r="1" spans="1:25">
      <c r="A1" s="337" t="s">
        <v>11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1:25" ht="5.2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</row>
    <row r="3" spans="1:25" ht="8.1" customHeight="1"/>
    <row r="4" spans="1:25">
      <c r="B4" s="1" t="s">
        <v>39</v>
      </c>
      <c r="C4" s="341"/>
      <c r="D4" s="342"/>
      <c r="E4" s="342"/>
      <c r="F4" s="342"/>
      <c r="G4" s="342"/>
      <c r="H4" s="342"/>
      <c r="I4" s="1" t="s">
        <v>0</v>
      </c>
      <c r="K4" s="339"/>
      <c r="L4" s="339"/>
      <c r="M4" s="339"/>
      <c r="N4" s="340"/>
      <c r="O4" s="340"/>
      <c r="P4" s="187"/>
      <c r="Q4" s="2"/>
      <c r="R4" s="2"/>
      <c r="S4" s="1" t="s">
        <v>41</v>
      </c>
      <c r="T4" s="217"/>
      <c r="V4" s="218"/>
    </row>
    <row r="5" spans="1:25" ht="8.1" customHeight="1"/>
    <row r="6" spans="1:25">
      <c r="B6" s="1" t="s">
        <v>43</v>
      </c>
      <c r="C6" s="341"/>
      <c r="D6" s="342"/>
      <c r="E6" s="342"/>
      <c r="F6" s="342"/>
      <c r="G6" s="342"/>
      <c r="H6" s="342"/>
      <c r="K6" s="1" t="s">
        <v>1</v>
      </c>
      <c r="M6" s="180"/>
      <c r="N6" s="2" t="s">
        <v>2</v>
      </c>
      <c r="O6" s="180"/>
      <c r="P6" s="314"/>
    </row>
    <row r="7" spans="1:25" ht="8.1" customHeight="1">
      <c r="B7" s="1"/>
      <c r="C7" s="1"/>
      <c r="D7" s="1"/>
      <c r="K7" s="1"/>
      <c r="L7" s="1"/>
      <c r="M7" s="1"/>
      <c r="N7" s="3"/>
      <c r="O7" s="2"/>
      <c r="P7" s="2"/>
      <c r="Q7" s="2"/>
      <c r="R7" s="2"/>
      <c r="S7" s="3"/>
      <c r="T7" s="3"/>
    </row>
    <row r="8" spans="1:25" ht="23.25" customHeight="1">
      <c r="A8" s="343" t="s">
        <v>3</v>
      </c>
      <c r="B8" s="344"/>
      <c r="C8" s="344"/>
      <c r="D8" s="344"/>
      <c r="E8" s="344"/>
      <c r="F8" s="344"/>
      <c r="G8" s="344"/>
      <c r="H8" s="344"/>
      <c r="I8" s="345"/>
      <c r="J8" s="7"/>
      <c r="K8" s="343" t="s">
        <v>6</v>
      </c>
      <c r="L8" s="344"/>
      <c r="M8" s="344"/>
      <c r="N8" s="344"/>
      <c r="O8" s="344"/>
      <c r="P8" s="344"/>
      <c r="Q8" s="344"/>
      <c r="R8" s="225" t="s">
        <v>233</v>
      </c>
      <c r="S8" s="225" t="s">
        <v>13</v>
      </c>
      <c r="T8" s="225" t="s">
        <v>37</v>
      </c>
    </row>
    <row r="9" spans="1:25" ht="15.6" customHeight="1" thickBot="1">
      <c r="A9" s="343"/>
      <c r="B9" s="344"/>
      <c r="C9" s="344"/>
      <c r="D9" s="344"/>
      <c r="E9" s="344"/>
      <c r="F9" s="344"/>
      <c r="G9" s="344"/>
      <c r="H9" s="344"/>
      <c r="I9" s="344"/>
      <c r="J9" s="228"/>
      <c r="K9" s="229" t="s">
        <v>29</v>
      </c>
      <c r="L9" s="229" t="s">
        <v>221</v>
      </c>
      <c r="M9" s="229" t="s">
        <v>222</v>
      </c>
      <c r="N9" s="229" t="s">
        <v>215</v>
      </c>
      <c r="O9" s="229" t="s">
        <v>313</v>
      </c>
      <c r="P9" s="230" t="s">
        <v>288</v>
      </c>
      <c r="Q9" s="230" t="s">
        <v>306</v>
      </c>
      <c r="R9" s="230" t="s">
        <v>318</v>
      </c>
      <c r="S9" s="55"/>
      <c r="T9" s="231"/>
      <c r="U9" s="224" t="s">
        <v>8</v>
      </c>
      <c r="V9" s="4"/>
      <c r="W9" s="5" t="s">
        <v>14</v>
      </c>
      <c r="X9" s="5" t="s">
        <v>15</v>
      </c>
    </row>
    <row r="10" spans="1:25" ht="15.6" customHeight="1">
      <c r="A10" s="43"/>
      <c r="B10" s="346"/>
      <c r="C10" s="347"/>
      <c r="D10" s="347"/>
      <c r="E10" s="347"/>
      <c r="F10" s="347"/>
      <c r="G10" s="347"/>
      <c r="H10" s="347"/>
      <c r="I10" s="348"/>
      <c r="J10" s="291"/>
      <c r="K10" s="190"/>
      <c r="L10" s="190"/>
      <c r="M10" s="190"/>
      <c r="N10" s="190"/>
      <c r="O10" s="190"/>
      <c r="P10" s="190"/>
      <c r="Q10" s="190"/>
      <c r="R10" s="233"/>
      <c r="S10" s="226"/>
      <c r="T10" s="227"/>
      <c r="U10" s="48" t="s">
        <v>22</v>
      </c>
      <c r="V10" s="49">
        <f>T47</f>
        <v>0</v>
      </c>
      <c r="W10" s="50">
        <v>115</v>
      </c>
      <c r="X10" s="6">
        <f>W10*V10</f>
        <v>0</v>
      </c>
    </row>
    <row r="11" spans="1:25" ht="15.6" customHeight="1">
      <c r="A11" s="43"/>
      <c r="B11" s="346"/>
      <c r="C11" s="347"/>
      <c r="D11" s="347"/>
      <c r="E11" s="347"/>
      <c r="F11" s="347"/>
      <c r="G11" s="347"/>
      <c r="H11" s="347"/>
      <c r="I11" s="348"/>
      <c r="J11" s="43"/>
      <c r="K11" s="189"/>
      <c r="L11" s="189"/>
      <c r="M11" s="189"/>
      <c r="N11" s="189"/>
      <c r="O11" s="189"/>
      <c r="P11" s="189"/>
      <c r="Q11" s="189"/>
      <c r="R11" s="234"/>
      <c r="S11" s="14"/>
      <c r="T11" s="44"/>
      <c r="U11" s="4" t="s">
        <v>23</v>
      </c>
      <c r="V11" s="10"/>
      <c r="W11" s="50">
        <v>15</v>
      </c>
      <c r="X11" s="6">
        <f>W11*V11</f>
        <v>0</v>
      </c>
      <c r="Y11" s="51">
        <f>IF(V11="",1,0)</f>
        <v>1</v>
      </c>
    </row>
    <row r="12" spans="1:25" ht="15.6" customHeight="1">
      <c r="A12" s="43"/>
      <c r="B12" s="346"/>
      <c r="C12" s="347"/>
      <c r="D12" s="347"/>
      <c r="E12" s="347"/>
      <c r="F12" s="347"/>
      <c r="G12" s="347"/>
      <c r="H12" s="347"/>
      <c r="I12" s="348"/>
      <c r="J12" s="43"/>
      <c r="K12" s="189"/>
      <c r="L12" s="189"/>
      <c r="M12" s="189"/>
      <c r="N12" s="189"/>
      <c r="O12" s="189"/>
      <c r="P12" s="189"/>
      <c r="Q12" s="189"/>
      <c r="R12" s="234"/>
      <c r="S12" s="14"/>
      <c r="T12" s="44"/>
      <c r="U12" s="4" t="s">
        <v>24</v>
      </c>
      <c r="V12" s="10"/>
      <c r="W12" s="50">
        <v>35</v>
      </c>
      <c r="X12" s="6">
        <f>W12*V12</f>
        <v>0</v>
      </c>
      <c r="Y12" s="51">
        <f>IF(V12="",1,0)</f>
        <v>1</v>
      </c>
    </row>
    <row r="13" spans="1:25" ht="15.6" customHeight="1" thickBot="1">
      <c r="A13" s="43"/>
      <c r="B13" s="346"/>
      <c r="C13" s="347"/>
      <c r="D13" s="347"/>
      <c r="E13" s="347"/>
      <c r="F13" s="347"/>
      <c r="G13" s="347"/>
      <c r="H13" s="347"/>
      <c r="I13" s="348"/>
      <c r="J13" s="43"/>
      <c r="K13" s="189"/>
      <c r="L13" s="189"/>
      <c r="M13" s="189"/>
      <c r="N13" s="189"/>
      <c r="O13" s="189"/>
      <c r="P13" s="189"/>
      <c r="Q13" s="189"/>
      <c r="R13" s="234"/>
      <c r="S13" s="14"/>
      <c r="T13" s="44"/>
      <c r="W13" s="1" t="s">
        <v>16</v>
      </c>
      <c r="X13" s="46">
        <f>SUM(X10:X12)</f>
        <v>0</v>
      </c>
    </row>
    <row r="14" spans="1:25" ht="15.6" customHeight="1">
      <c r="A14" s="43"/>
      <c r="B14" s="346"/>
      <c r="C14" s="347"/>
      <c r="D14" s="347"/>
      <c r="E14" s="347"/>
      <c r="F14" s="347"/>
      <c r="G14" s="347"/>
      <c r="H14" s="347"/>
      <c r="I14" s="348"/>
      <c r="J14" s="43"/>
      <c r="K14" s="189"/>
      <c r="L14" s="189"/>
      <c r="M14" s="189"/>
      <c r="N14" s="189"/>
      <c r="O14" s="189"/>
      <c r="P14" s="189"/>
      <c r="Q14" s="189"/>
      <c r="R14" s="234"/>
      <c r="S14" s="14"/>
      <c r="T14" s="44"/>
      <c r="U14" s="4" t="s">
        <v>234</v>
      </c>
      <c r="V14" s="11"/>
      <c r="W14" s="50">
        <v>125</v>
      </c>
      <c r="X14" s="248">
        <f>W14*V14</f>
        <v>0</v>
      </c>
      <c r="Y14" s="51">
        <f>IF(V14="",1,0)</f>
        <v>1</v>
      </c>
    </row>
    <row r="15" spans="1:25" ht="15.6" customHeight="1">
      <c r="A15" s="43"/>
      <c r="B15" s="346"/>
      <c r="C15" s="347"/>
      <c r="D15" s="347"/>
      <c r="E15" s="347"/>
      <c r="F15" s="347"/>
      <c r="G15" s="347"/>
      <c r="H15" s="347"/>
      <c r="I15" s="348"/>
      <c r="J15" s="43"/>
      <c r="K15" s="189"/>
      <c r="L15" s="189"/>
      <c r="M15" s="189"/>
      <c r="N15" s="189"/>
      <c r="O15" s="189"/>
      <c r="P15" s="189"/>
      <c r="Q15" s="189"/>
      <c r="R15" s="234"/>
      <c r="S15" s="14"/>
      <c r="T15" s="44"/>
      <c r="U15" s="4" t="s">
        <v>235</v>
      </c>
      <c r="V15" s="11"/>
      <c r="W15" s="50">
        <v>125</v>
      </c>
      <c r="X15" s="6">
        <f>W15*V15</f>
        <v>0</v>
      </c>
      <c r="Y15" s="51">
        <f>IF(V15="",1,0)</f>
        <v>1</v>
      </c>
    </row>
    <row r="16" spans="1:25" ht="15.6" customHeight="1">
      <c r="A16" s="43"/>
      <c r="B16" s="346"/>
      <c r="C16" s="347"/>
      <c r="D16" s="347"/>
      <c r="E16" s="347"/>
      <c r="F16" s="347"/>
      <c r="G16" s="347"/>
      <c r="H16" s="347"/>
      <c r="I16" s="348"/>
      <c r="J16" s="43"/>
      <c r="K16" s="189"/>
      <c r="L16" s="189"/>
      <c r="M16" s="189"/>
      <c r="N16" s="189"/>
      <c r="O16" s="189"/>
      <c r="P16" s="189"/>
      <c r="Q16" s="189"/>
      <c r="R16" s="234"/>
      <c r="S16" s="14"/>
      <c r="T16" s="44"/>
      <c r="U16" s="4" t="s">
        <v>236</v>
      </c>
      <c r="V16" s="11"/>
      <c r="W16" s="50">
        <v>125</v>
      </c>
      <c r="X16" s="250">
        <f>W16*V16</f>
        <v>0</v>
      </c>
      <c r="Y16" s="51">
        <f>IF(V16="",1,0)</f>
        <v>1</v>
      </c>
    </row>
    <row r="17" spans="1:30" ht="15.6" customHeight="1" thickBot="1">
      <c r="A17" s="43"/>
      <c r="B17" s="346"/>
      <c r="C17" s="347"/>
      <c r="D17" s="347"/>
      <c r="E17" s="347"/>
      <c r="F17" s="347"/>
      <c r="G17" s="347"/>
      <c r="H17" s="347"/>
      <c r="I17" s="348"/>
      <c r="J17" s="43"/>
      <c r="K17" s="189"/>
      <c r="L17" s="189"/>
      <c r="M17" s="189"/>
      <c r="N17" s="189"/>
      <c r="O17" s="189"/>
      <c r="P17" s="189"/>
      <c r="Q17" s="189"/>
      <c r="R17" s="234"/>
      <c r="S17" s="14"/>
      <c r="T17" s="44"/>
      <c r="W17" s="245" t="s">
        <v>16</v>
      </c>
      <c r="X17" s="55">
        <f>SUM(X14:X16)</f>
        <v>0</v>
      </c>
      <c r="Y17" s="51"/>
      <c r="AA17" s="349" t="s">
        <v>15</v>
      </c>
      <c r="AB17" s="350"/>
    </row>
    <row r="18" spans="1:30" ht="15.6" customHeight="1">
      <c r="A18" s="43"/>
      <c r="B18" s="346"/>
      <c r="C18" s="347"/>
      <c r="D18" s="347"/>
      <c r="E18" s="347"/>
      <c r="F18" s="347"/>
      <c r="G18" s="347"/>
      <c r="H18" s="347"/>
      <c r="I18" s="348"/>
      <c r="J18" s="43"/>
      <c r="K18" s="189"/>
      <c r="L18" s="189"/>
      <c r="M18" s="189"/>
      <c r="N18" s="189"/>
      <c r="O18" s="189"/>
      <c r="P18" s="189"/>
      <c r="Q18" s="189"/>
      <c r="R18" s="234"/>
      <c r="S18" s="14"/>
      <c r="T18" s="44"/>
      <c r="U18" s="4" t="s">
        <v>25</v>
      </c>
      <c r="V18" s="10"/>
      <c r="W18" s="53">
        <v>1.85</v>
      </c>
      <c r="X18" s="246"/>
      <c r="Y18" s="214"/>
      <c r="Z18" s="179"/>
      <c r="AA18" s="335">
        <f>W18*V18</f>
        <v>0</v>
      </c>
      <c r="AB18" s="336"/>
      <c r="AC18" s="220">
        <f>IF(V18="",1,0)</f>
        <v>1</v>
      </c>
    </row>
    <row r="19" spans="1:30" ht="15.6" customHeight="1">
      <c r="A19" s="43"/>
      <c r="B19" s="346"/>
      <c r="C19" s="347"/>
      <c r="D19" s="347"/>
      <c r="E19" s="347"/>
      <c r="F19" s="347"/>
      <c r="G19" s="347"/>
      <c r="H19" s="347"/>
      <c r="I19" s="348"/>
      <c r="J19" s="43"/>
      <c r="K19" s="189"/>
      <c r="L19" s="189"/>
      <c r="M19" s="189"/>
      <c r="N19" s="189"/>
      <c r="O19" s="189"/>
      <c r="P19" s="189"/>
      <c r="Q19" s="189"/>
      <c r="R19" s="234"/>
      <c r="S19" s="14"/>
      <c r="T19" s="44"/>
      <c r="U19" s="4" t="s">
        <v>26</v>
      </c>
      <c r="V19" s="10"/>
      <c r="W19" s="53">
        <v>2.75</v>
      </c>
      <c r="X19" s="6" t="s">
        <v>231</v>
      </c>
      <c r="Y19" s="222"/>
      <c r="Z19" s="221">
        <v>4</v>
      </c>
      <c r="AA19" s="335">
        <f>V19*W19+Y19*Z19</f>
        <v>0</v>
      </c>
      <c r="AB19" s="336"/>
      <c r="AC19" s="220">
        <f t="shared" ref="AC19:AD22" si="0">IF(V19="",1,0)</f>
        <v>1</v>
      </c>
    </row>
    <row r="20" spans="1:30" ht="15.6" customHeight="1">
      <c r="A20" s="43"/>
      <c r="B20" s="346"/>
      <c r="C20" s="347"/>
      <c r="D20" s="347"/>
      <c r="E20" s="347"/>
      <c r="F20" s="347"/>
      <c r="G20" s="347"/>
      <c r="H20" s="347"/>
      <c r="I20" s="348"/>
      <c r="J20" s="43"/>
      <c r="K20" s="189"/>
      <c r="L20" s="189"/>
      <c r="M20" s="189"/>
      <c r="N20" s="189"/>
      <c r="O20" s="189"/>
      <c r="P20" s="189"/>
      <c r="Q20" s="189"/>
      <c r="R20" s="234"/>
      <c r="S20" s="14"/>
      <c r="T20" s="44"/>
      <c r="U20" s="4" t="s">
        <v>27</v>
      </c>
      <c r="V20" s="10"/>
      <c r="W20" s="53">
        <v>5</v>
      </c>
      <c r="X20" s="6" t="s">
        <v>232</v>
      </c>
      <c r="Y20" s="222"/>
      <c r="Z20" s="221">
        <v>6</v>
      </c>
      <c r="AA20" s="335">
        <f>V20*W20+Y20*Z20</f>
        <v>0</v>
      </c>
      <c r="AB20" s="336"/>
      <c r="AC20" s="220">
        <f t="shared" si="0"/>
        <v>1</v>
      </c>
    </row>
    <row r="21" spans="1:30" ht="15.6" customHeight="1">
      <c r="A21" s="43"/>
      <c r="B21" s="346"/>
      <c r="C21" s="347"/>
      <c r="D21" s="347"/>
      <c r="E21" s="347"/>
      <c r="F21" s="347"/>
      <c r="G21" s="347"/>
      <c r="H21" s="347"/>
      <c r="I21" s="348"/>
      <c r="J21" s="43"/>
      <c r="K21" s="189"/>
      <c r="L21" s="189"/>
      <c r="M21" s="189"/>
      <c r="N21" s="189"/>
      <c r="O21" s="189"/>
      <c r="P21" s="189"/>
      <c r="Q21" s="189"/>
      <c r="R21" s="234"/>
      <c r="S21" s="14"/>
      <c r="T21" s="44"/>
      <c r="U21" s="4" t="s">
        <v>35</v>
      </c>
      <c r="V21" s="10"/>
      <c r="W21" s="53">
        <v>6.5</v>
      </c>
      <c r="X21" s="6" t="s">
        <v>319</v>
      </c>
      <c r="Y21" s="222"/>
      <c r="Z21" s="221">
        <v>2.75</v>
      </c>
      <c r="AA21" s="335">
        <f>W21*V21+Y21*Z21</f>
        <v>0</v>
      </c>
      <c r="AB21" s="336"/>
      <c r="AC21" s="220">
        <f t="shared" si="0"/>
        <v>1</v>
      </c>
    </row>
    <row r="22" spans="1:30" ht="15.6" customHeight="1">
      <c r="A22" s="43"/>
      <c r="B22" s="346"/>
      <c r="C22" s="347"/>
      <c r="D22" s="347"/>
      <c r="E22" s="347"/>
      <c r="F22" s="347"/>
      <c r="G22" s="347"/>
      <c r="H22" s="347"/>
      <c r="I22" s="348"/>
      <c r="J22" s="43"/>
      <c r="K22" s="189"/>
      <c r="L22" s="189"/>
      <c r="M22" s="189"/>
      <c r="N22" s="189"/>
      <c r="O22" s="189"/>
      <c r="P22" s="189"/>
      <c r="Q22" s="189"/>
      <c r="R22" s="234"/>
      <c r="S22" s="14"/>
      <c r="T22" s="44"/>
      <c r="U22" s="4" t="s">
        <v>301</v>
      </c>
      <c r="V22" s="10"/>
      <c r="W22" s="53">
        <v>2335</v>
      </c>
      <c r="X22" s="178"/>
      <c r="Y22" s="214"/>
      <c r="Z22" s="179"/>
      <c r="AA22" s="335">
        <f>W22*V22</f>
        <v>0</v>
      </c>
      <c r="AB22" s="336"/>
      <c r="AC22" s="220">
        <f t="shared" si="0"/>
        <v>1</v>
      </c>
      <c r="AD22" s="220">
        <f t="shared" si="0"/>
        <v>0</v>
      </c>
    </row>
    <row r="23" spans="1:30" ht="15.6" customHeight="1">
      <c r="A23" s="43"/>
      <c r="B23" s="346"/>
      <c r="C23" s="347"/>
      <c r="D23" s="347"/>
      <c r="E23" s="347"/>
      <c r="F23" s="347"/>
      <c r="G23" s="347"/>
      <c r="H23" s="347"/>
      <c r="I23" s="348"/>
      <c r="J23" s="43"/>
      <c r="K23" s="189"/>
      <c r="L23" s="189"/>
      <c r="M23" s="189"/>
      <c r="N23" s="189"/>
      <c r="O23" s="189"/>
      <c r="P23" s="189"/>
      <c r="Q23" s="189"/>
      <c r="R23" s="234"/>
      <c r="S23" s="14"/>
      <c r="T23" s="44"/>
      <c r="U23" s="4" t="s">
        <v>300</v>
      </c>
      <c r="V23" s="10"/>
      <c r="W23" s="53">
        <v>650</v>
      </c>
      <c r="X23" s="178"/>
      <c r="Y23" s="214"/>
      <c r="Z23" s="179"/>
      <c r="AA23" s="335">
        <f>W23*V23</f>
        <v>0</v>
      </c>
      <c r="AB23" s="336"/>
      <c r="AC23" s="220">
        <f t="shared" ref="AC23" si="1">IF(V23="",1,0)</f>
        <v>1</v>
      </c>
      <c r="AD23" s="220">
        <f t="shared" ref="AD23" si="2">IF(W23="",1,0)</f>
        <v>0</v>
      </c>
    </row>
    <row r="24" spans="1:30" ht="15.6" customHeight="1">
      <c r="A24" s="43"/>
      <c r="B24" s="346"/>
      <c r="C24" s="347"/>
      <c r="D24" s="347"/>
      <c r="E24" s="347"/>
      <c r="F24" s="347"/>
      <c r="G24" s="347"/>
      <c r="H24" s="347"/>
      <c r="I24" s="348"/>
      <c r="J24" s="43"/>
      <c r="K24" s="189"/>
      <c r="L24" s="189"/>
      <c r="M24" s="189"/>
      <c r="N24" s="189"/>
      <c r="O24" s="189"/>
      <c r="P24" s="189"/>
      <c r="Q24" s="189"/>
      <c r="R24" s="234"/>
      <c r="S24" s="14"/>
      <c r="T24" s="44"/>
      <c r="U24" t="s">
        <v>7</v>
      </c>
      <c r="W24" s="52"/>
      <c r="X24" s="8"/>
      <c r="Y24" s="353" t="s">
        <v>17</v>
      </c>
      <c r="Z24" s="354"/>
      <c r="AA24" s="351">
        <f>SUM(AA18:AB23)</f>
        <v>0</v>
      </c>
      <c r="AB24" s="352"/>
    </row>
    <row r="25" spans="1:30" ht="15.6" customHeight="1" thickBot="1">
      <c r="A25" s="43"/>
      <c r="B25" s="346"/>
      <c r="C25" s="347"/>
      <c r="D25" s="347"/>
      <c r="E25" s="347"/>
      <c r="F25" s="347"/>
      <c r="G25" s="347"/>
      <c r="H25" s="347"/>
      <c r="I25" s="348"/>
      <c r="J25" s="43"/>
      <c r="K25" s="189"/>
      <c r="L25" s="189"/>
      <c r="M25" s="189"/>
      <c r="N25" s="189"/>
      <c r="O25" s="189"/>
      <c r="P25" s="189"/>
      <c r="Q25" s="189"/>
      <c r="R25" s="234"/>
      <c r="S25" s="14"/>
      <c r="T25" s="44"/>
      <c r="U25" s="4" t="s">
        <v>31</v>
      </c>
      <c r="V25" s="10"/>
      <c r="W25" s="316"/>
      <c r="X25" s="317"/>
      <c r="Y25" s="318">
        <f>IF(V25="",1,0)</f>
        <v>1</v>
      </c>
      <c r="Z25" s="363" t="s">
        <v>315</v>
      </c>
      <c r="AA25" s="362"/>
      <c r="AB25" s="10"/>
      <c r="AC25" s="320">
        <v>150</v>
      </c>
      <c r="AD25" s="55">
        <f>AB25*V26*AC25</f>
        <v>0</v>
      </c>
    </row>
    <row r="26" spans="1:30" ht="15.6" customHeight="1" thickBot="1">
      <c r="A26" s="43"/>
      <c r="B26" s="346"/>
      <c r="C26" s="347"/>
      <c r="D26" s="347"/>
      <c r="E26" s="347"/>
      <c r="F26" s="347"/>
      <c r="G26" s="347"/>
      <c r="H26" s="347"/>
      <c r="I26" s="348"/>
      <c r="J26" s="43"/>
      <c r="K26" s="189"/>
      <c r="L26" s="189"/>
      <c r="M26" s="189"/>
      <c r="N26" s="189"/>
      <c r="O26" s="189"/>
      <c r="P26" s="189"/>
      <c r="Q26" s="189"/>
      <c r="R26" s="234"/>
      <c r="S26" s="14"/>
      <c r="T26" s="44"/>
      <c r="U26" s="4" t="s">
        <v>30</v>
      </c>
      <c r="V26" s="10"/>
      <c r="W26" s="50">
        <v>40</v>
      </c>
      <c r="X26" s="55">
        <f>V25*V26*W26</f>
        <v>0</v>
      </c>
      <c r="Y26" s="51">
        <f>IF(V26="",1,0)</f>
        <v>1</v>
      </c>
      <c r="Z26" s="363" t="s">
        <v>316</v>
      </c>
      <c r="AA26" s="362"/>
      <c r="AB26" s="10"/>
      <c r="AC26" s="320">
        <v>115</v>
      </c>
      <c r="AD26" s="55">
        <f>AB26*V26*AC26</f>
        <v>0</v>
      </c>
    </row>
    <row r="27" spans="1:30" ht="15.6" customHeight="1" thickBot="1">
      <c r="A27" s="43"/>
      <c r="B27" s="346"/>
      <c r="C27" s="347"/>
      <c r="D27" s="347"/>
      <c r="E27" s="347"/>
      <c r="F27" s="347"/>
      <c r="G27" s="347"/>
      <c r="H27" s="347"/>
      <c r="I27" s="348"/>
      <c r="J27" s="43"/>
      <c r="K27" s="189"/>
      <c r="L27" s="189"/>
      <c r="M27" s="189"/>
      <c r="N27" s="189"/>
      <c r="O27" s="189"/>
      <c r="P27" s="189"/>
      <c r="Q27" s="189"/>
      <c r="R27" s="234"/>
      <c r="S27" s="14"/>
      <c r="T27" s="44"/>
      <c r="U27" s="246" t="s">
        <v>32</v>
      </c>
      <c r="V27" s="31"/>
      <c r="W27" s="319"/>
      <c r="X27" s="216"/>
      <c r="Y27" s="31"/>
      <c r="Z27" s="31"/>
      <c r="AA27" s="370" t="s">
        <v>15</v>
      </c>
      <c r="AB27" s="371"/>
      <c r="AC27" s="372">
        <f>X26+AD25+AD26</f>
        <v>0</v>
      </c>
      <c r="AD27" s="373"/>
    </row>
    <row r="28" spans="1:30" ht="15.6" customHeight="1">
      <c r="A28" s="43"/>
      <c r="B28" s="346"/>
      <c r="C28" s="347"/>
      <c r="D28" s="347"/>
      <c r="E28" s="347"/>
      <c r="F28" s="347"/>
      <c r="G28" s="347"/>
      <c r="H28" s="347"/>
      <c r="I28" s="348"/>
      <c r="J28" s="43"/>
      <c r="K28" s="189"/>
      <c r="L28" s="189"/>
      <c r="M28" s="189"/>
      <c r="N28" s="189"/>
      <c r="O28" s="189"/>
      <c r="P28" s="189"/>
      <c r="Q28" s="189"/>
      <c r="R28" s="234"/>
      <c r="S28" s="14"/>
      <c r="T28" s="44"/>
      <c r="U28" s="24" t="s">
        <v>33</v>
      </c>
      <c r="V28" s="315"/>
      <c r="Y28" s="51">
        <f>IF(V28="",1,0)</f>
        <v>1</v>
      </c>
    </row>
    <row r="29" spans="1:30" ht="15.6" customHeight="1" thickBot="1">
      <c r="A29" s="43" t="s">
        <v>10</v>
      </c>
      <c r="B29" s="346"/>
      <c r="C29" s="347"/>
      <c r="D29" s="347"/>
      <c r="E29" s="347"/>
      <c r="F29" s="347"/>
      <c r="G29" s="347"/>
      <c r="H29" s="347"/>
      <c r="I29" s="348"/>
      <c r="J29" s="43"/>
      <c r="K29" s="189"/>
      <c r="L29" s="189"/>
      <c r="M29" s="189"/>
      <c r="N29" s="189"/>
      <c r="O29" s="189"/>
      <c r="P29" s="189"/>
      <c r="Q29" s="189"/>
      <c r="R29" s="234"/>
      <c r="S29" s="14"/>
      <c r="T29" s="44"/>
      <c r="U29" s="4" t="s">
        <v>34</v>
      </c>
      <c r="V29" s="10"/>
      <c r="W29" s="12"/>
      <c r="X29" s="55">
        <f>V28*V29*W29</f>
        <v>0</v>
      </c>
      <c r="Y29" s="51">
        <f>IF(V29="",1,0)</f>
        <v>1</v>
      </c>
      <c r="Z29" s="51">
        <f>IF(W29="",1,0)</f>
        <v>1</v>
      </c>
    </row>
    <row r="30" spans="1:30" ht="15.6" customHeight="1">
      <c r="A30" s="43" t="s">
        <v>10</v>
      </c>
      <c r="B30" s="346"/>
      <c r="C30" s="347"/>
      <c r="D30" s="347"/>
      <c r="E30" s="347"/>
      <c r="F30" s="347"/>
      <c r="G30" s="347"/>
      <c r="H30" s="347"/>
      <c r="I30" s="348"/>
      <c r="J30" s="43"/>
      <c r="K30" s="189"/>
      <c r="L30" s="189"/>
      <c r="M30" s="189"/>
      <c r="N30" s="189"/>
      <c r="O30" s="189"/>
      <c r="P30" s="189"/>
      <c r="Q30" s="189"/>
      <c r="R30" s="234"/>
      <c r="S30" s="14"/>
      <c r="T30" s="44"/>
      <c r="U30" t="s">
        <v>113</v>
      </c>
      <c r="V30" s="54" t="s">
        <v>110</v>
      </c>
      <c r="W30" s="52" t="s">
        <v>14</v>
      </c>
      <c r="X30" s="8" t="s">
        <v>15</v>
      </c>
    </row>
    <row r="31" spans="1:30" ht="15.6" customHeight="1">
      <c r="A31" s="43" t="s">
        <v>10</v>
      </c>
      <c r="B31" s="346"/>
      <c r="C31" s="347"/>
      <c r="D31" s="347"/>
      <c r="E31" s="347"/>
      <c r="F31" s="347"/>
      <c r="G31" s="347"/>
      <c r="H31" s="347"/>
      <c r="I31" s="348"/>
      <c r="J31" s="43"/>
      <c r="K31" s="189"/>
      <c r="L31" s="189"/>
      <c r="M31" s="189"/>
      <c r="N31" s="189"/>
      <c r="O31" s="189"/>
      <c r="P31" s="189"/>
      <c r="Q31" s="189"/>
      <c r="R31" s="234"/>
      <c r="S31" s="14"/>
      <c r="T31" s="44"/>
      <c r="U31" s="289" t="s">
        <v>294</v>
      </c>
      <c r="V31" s="294"/>
      <c r="W31" s="295"/>
      <c r="X31" s="6">
        <f t="shared" ref="X31:X37" si="3">W31*V31</f>
        <v>0</v>
      </c>
      <c r="Y31" s="2">
        <f>IF(V31="",1,0)</f>
        <v>1</v>
      </c>
      <c r="Z31" s="2">
        <f>IF(W31="",1,0)</f>
        <v>1</v>
      </c>
    </row>
    <row r="32" spans="1:30" ht="15.6" customHeight="1">
      <c r="A32" s="43"/>
      <c r="B32" s="346"/>
      <c r="C32" s="347"/>
      <c r="D32" s="347"/>
      <c r="E32" s="347"/>
      <c r="F32" s="347"/>
      <c r="G32" s="347"/>
      <c r="H32" s="347"/>
      <c r="I32" s="348"/>
      <c r="J32" s="43"/>
      <c r="K32" s="189"/>
      <c r="L32" s="189"/>
      <c r="M32" s="189"/>
      <c r="N32" s="189"/>
      <c r="O32" s="189"/>
      <c r="P32" s="189"/>
      <c r="Q32" s="189"/>
      <c r="R32" s="234"/>
      <c r="S32" s="14"/>
      <c r="T32" s="44"/>
      <c r="U32" s="4" t="s">
        <v>28</v>
      </c>
      <c r="V32" s="49">
        <f>K47</f>
        <v>0</v>
      </c>
      <c r="W32" s="50">
        <v>250</v>
      </c>
      <c r="X32" s="6">
        <f t="shared" si="3"/>
        <v>0</v>
      </c>
    </row>
    <row r="33" spans="1:30" ht="15.6" customHeight="1">
      <c r="A33" s="43"/>
      <c r="B33" s="346"/>
      <c r="C33" s="347"/>
      <c r="D33" s="347"/>
      <c r="E33" s="347"/>
      <c r="F33" s="347"/>
      <c r="G33" s="347"/>
      <c r="H33" s="347"/>
      <c r="I33" s="348"/>
      <c r="J33" s="43"/>
      <c r="K33" s="189"/>
      <c r="L33" s="189"/>
      <c r="M33" s="189"/>
      <c r="N33" s="189"/>
      <c r="O33" s="189"/>
      <c r="P33" s="189"/>
      <c r="Q33" s="189"/>
      <c r="R33" s="234"/>
      <c r="S33" s="14"/>
      <c r="T33" s="44"/>
      <c r="U33" s="4" t="s">
        <v>155</v>
      </c>
      <c r="V33" s="49">
        <f>L47</f>
        <v>0</v>
      </c>
      <c r="W33" s="50">
        <v>250</v>
      </c>
      <c r="X33" s="6">
        <f t="shared" si="3"/>
        <v>0</v>
      </c>
      <c r="Y33" s="357" t="s">
        <v>314</v>
      </c>
      <c r="Z33" s="359"/>
      <c r="AA33" s="359"/>
      <c r="AB33" s="358"/>
      <c r="AC33" s="5" t="s">
        <v>14</v>
      </c>
      <c r="AD33" s="5" t="s">
        <v>15</v>
      </c>
    </row>
    <row r="34" spans="1:30" ht="15.6" customHeight="1">
      <c r="A34" s="43"/>
      <c r="B34" s="346"/>
      <c r="C34" s="347"/>
      <c r="D34" s="347"/>
      <c r="E34" s="347"/>
      <c r="F34" s="347"/>
      <c r="G34" s="347"/>
      <c r="H34" s="347"/>
      <c r="I34" s="348"/>
      <c r="J34" s="43"/>
      <c r="K34" s="189"/>
      <c r="L34" s="189"/>
      <c r="M34" s="189"/>
      <c r="N34" s="189"/>
      <c r="O34" s="189"/>
      <c r="P34" s="189"/>
      <c r="Q34" s="189"/>
      <c r="R34" s="234"/>
      <c r="S34" s="14"/>
      <c r="T34" s="44"/>
      <c r="U34" s="4" t="s">
        <v>220</v>
      </c>
      <c r="V34" s="49">
        <f>M47</f>
        <v>0</v>
      </c>
      <c r="W34" s="50">
        <v>288</v>
      </c>
      <c r="X34" s="6">
        <f t="shared" si="3"/>
        <v>0</v>
      </c>
      <c r="Y34" s="357" t="s">
        <v>311</v>
      </c>
      <c r="Z34" s="358"/>
      <c r="AA34" s="355"/>
      <c r="AB34" s="356"/>
      <c r="AC34" s="50">
        <v>139</v>
      </c>
      <c r="AD34" s="6">
        <f>AC34*AA34</f>
        <v>0</v>
      </c>
    </row>
    <row r="35" spans="1:30" ht="15.6" customHeight="1">
      <c r="A35" s="43" t="s">
        <v>10</v>
      </c>
      <c r="B35" s="346"/>
      <c r="C35" s="347"/>
      <c r="D35" s="347"/>
      <c r="E35" s="347"/>
      <c r="F35" s="347"/>
      <c r="G35" s="347"/>
      <c r="H35" s="347"/>
      <c r="I35" s="348"/>
      <c r="J35" s="43"/>
      <c r="K35" s="189"/>
      <c r="L35" s="189"/>
      <c r="M35" s="189"/>
      <c r="N35" s="189"/>
      <c r="O35" s="189"/>
      <c r="P35" s="189"/>
      <c r="Q35" s="189"/>
      <c r="R35" s="234"/>
      <c r="S35" s="14"/>
      <c r="T35" s="44"/>
      <c r="U35" s="4" t="s">
        <v>214</v>
      </c>
      <c r="V35" s="49">
        <f>N47</f>
        <v>0</v>
      </c>
      <c r="W35" s="50">
        <v>349</v>
      </c>
      <c r="X35" s="6">
        <f t="shared" si="3"/>
        <v>0</v>
      </c>
      <c r="Y35" s="357" t="s">
        <v>309</v>
      </c>
      <c r="Z35" s="358"/>
      <c r="AA35" s="355"/>
      <c r="AB35" s="356"/>
      <c r="AC35" s="50">
        <v>195</v>
      </c>
      <c r="AD35" s="6">
        <f t="shared" ref="AD35:AD36" si="4">AC35*AA35</f>
        <v>0</v>
      </c>
    </row>
    <row r="36" spans="1:30" ht="15.6" customHeight="1">
      <c r="A36" s="43" t="s">
        <v>10</v>
      </c>
      <c r="B36" s="346"/>
      <c r="C36" s="347"/>
      <c r="D36" s="347"/>
      <c r="E36" s="347"/>
      <c r="F36" s="347"/>
      <c r="G36" s="347"/>
      <c r="H36" s="347"/>
      <c r="I36" s="348"/>
      <c r="J36" s="43"/>
      <c r="K36" s="189"/>
      <c r="L36" s="189"/>
      <c r="M36" s="189"/>
      <c r="N36" s="189"/>
      <c r="O36" s="189"/>
      <c r="P36" s="189"/>
      <c r="Q36" s="189"/>
      <c r="R36" s="234"/>
      <c r="S36" s="14"/>
      <c r="T36" s="44"/>
      <c r="U36" s="4" t="s">
        <v>312</v>
      </c>
      <c r="V36" s="49">
        <f>O47</f>
        <v>0</v>
      </c>
      <c r="W36" s="50">
        <v>471</v>
      </c>
      <c r="X36" s="6">
        <f t="shared" si="3"/>
        <v>0</v>
      </c>
      <c r="Y36" s="357" t="s">
        <v>308</v>
      </c>
      <c r="Z36" s="358"/>
      <c r="AA36" s="355"/>
      <c r="AB36" s="356"/>
      <c r="AC36" s="50">
        <v>250</v>
      </c>
      <c r="AD36" s="6">
        <f t="shared" si="4"/>
        <v>0</v>
      </c>
    </row>
    <row r="37" spans="1:30" ht="15.6" customHeight="1">
      <c r="A37" s="43"/>
      <c r="B37" s="346"/>
      <c r="C37" s="347"/>
      <c r="D37" s="347"/>
      <c r="E37" s="347"/>
      <c r="F37" s="347"/>
      <c r="G37" s="347"/>
      <c r="H37" s="347"/>
      <c r="I37" s="348"/>
      <c r="J37" s="43"/>
      <c r="K37" s="189"/>
      <c r="L37" s="189"/>
      <c r="M37" s="189"/>
      <c r="N37" s="189"/>
      <c r="O37" s="189"/>
      <c r="P37" s="189"/>
      <c r="Q37" s="189"/>
      <c r="R37" s="234"/>
      <c r="S37" s="14"/>
      <c r="T37" s="44"/>
      <c r="U37" s="4" t="s">
        <v>103</v>
      </c>
      <c r="V37" s="10"/>
      <c r="W37" s="53">
        <v>6.5</v>
      </c>
      <c r="X37" s="6">
        <f t="shared" si="3"/>
        <v>0</v>
      </c>
      <c r="Y37" s="290">
        <f>IF(V37=0,1,"")</f>
        <v>1</v>
      </c>
      <c r="Z37" s="360" t="s">
        <v>310</v>
      </c>
      <c r="AA37" s="361"/>
      <c r="AB37" s="361"/>
      <c r="AC37" s="362"/>
      <c r="AD37" s="6">
        <f>SUM(AD34:AD36)</f>
        <v>0</v>
      </c>
    </row>
    <row r="38" spans="1:30" ht="15.6" customHeight="1">
      <c r="A38" s="43"/>
      <c r="B38" s="346"/>
      <c r="C38" s="347"/>
      <c r="D38" s="347"/>
      <c r="E38" s="347"/>
      <c r="F38" s="347"/>
      <c r="G38" s="347"/>
      <c r="H38" s="347"/>
      <c r="I38" s="348"/>
      <c r="J38" s="43"/>
      <c r="K38" s="189"/>
      <c r="L38" s="189"/>
      <c r="M38" s="189"/>
      <c r="N38" s="189"/>
      <c r="O38" s="189"/>
      <c r="P38" s="189"/>
      <c r="Q38" s="189"/>
      <c r="R38" s="234"/>
      <c r="S38" s="14"/>
      <c r="T38" s="44"/>
      <c r="U38" s="4" t="s">
        <v>289</v>
      </c>
      <c r="V38" s="49">
        <f>P47</f>
        <v>0</v>
      </c>
      <c r="W38" s="50">
        <v>513</v>
      </c>
      <c r="X38" s="6">
        <f>V38*W38</f>
        <v>0</v>
      </c>
    </row>
    <row r="39" spans="1:30" ht="15.6" customHeight="1">
      <c r="A39" s="43"/>
      <c r="B39" s="346"/>
      <c r="C39" s="347"/>
      <c r="D39" s="347"/>
      <c r="E39" s="347"/>
      <c r="F39" s="347"/>
      <c r="G39" s="347"/>
      <c r="H39" s="347"/>
      <c r="I39" s="348"/>
      <c r="J39" s="43"/>
      <c r="K39" s="189"/>
      <c r="L39" s="189"/>
      <c r="M39" s="189"/>
      <c r="N39" s="189"/>
      <c r="O39" s="189"/>
      <c r="P39" s="189"/>
      <c r="Q39" s="189"/>
      <c r="R39" s="234"/>
      <c r="S39" s="14"/>
      <c r="T39" s="44"/>
      <c r="U39" s="4" t="s">
        <v>104</v>
      </c>
      <c r="V39" s="10"/>
      <c r="W39" s="53">
        <v>13</v>
      </c>
      <c r="X39" s="6">
        <f>V39*W39</f>
        <v>0</v>
      </c>
      <c r="Y39" s="290">
        <f>IF(V39=0,1,"")</f>
        <v>1</v>
      </c>
    </row>
    <row r="40" spans="1:30" ht="15.6" customHeight="1">
      <c r="A40" s="43"/>
      <c r="B40" s="346"/>
      <c r="C40" s="347"/>
      <c r="D40" s="347"/>
      <c r="E40" s="347"/>
      <c r="F40" s="347"/>
      <c r="G40" s="347"/>
      <c r="H40" s="347"/>
      <c r="I40" s="348"/>
      <c r="J40" s="43"/>
      <c r="K40" s="189"/>
      <c r="L40" s="189"/>
      <c r="M40" s="189"/>
      <c r="N40" s="189"/>
      <c r="O40" s="189"/>
      <c r="P40" s="189"/>
      <c r="Q40" s="189"/>
      <c r="R40" s="234"/>
      <c r="S40" s="14"/>
      <c r="T40" s="44"/>
      <c r="U40" s="4" t="s">
        <v>307</v>
      </c>
      <c r="V40" s="49">
        <f>Q47</f>
        <v>0</v>
      </c>
      <c r="W40" s="50">
        <v>555</v>
      </c>
      <c r="X40" s="6">
        <f>V40*W40</f>
        <v>0</v>
      </c>
    </row>
    <row r="41" spans="1:30" ht="15.6" customHeight="1" thickBot="1">
      <c r="A41" s="43"/>
      <c r="B41" s="346"/>
      <c r="C41" s="347"/>
      <c r="D41" s="347"/>
      <c r="E41" s="347"/>
      <c r="F41" s="347"/>
      <c r="G41" s="347"/>
      <c r="H41" s="347"/>
      <c r="I41" s="348"/>
      <c r="J41" s="43"/>
      <c r="K41" s="189"/>
      <c r="L41" s="189"/>
      <c r="M41" s="189"/>
      <c r="N41" s="189"/>
      <c r="O41" s="189"/>
      <c r="P41" s="189"/>
      <c r="Q41" s="189"/>
      <c r="R41" s="234"/>
      <c r="S41" s="14"/>
      <c r="T41" s="44"/>
      <c r="W41" s="1" t="s">
        <v>20</v>
      </c>
      <c r="X41" s="46">
        <f>SUM(X31:X40)+AD37</f>
        <v>0</v>
      </c>
    </row>
    <row r="42" spans="1:30" ht="15.6" customHeight="1">
      <c r="A42" s="43"/>
      <c r="B42" s="346"/>
      <c r="C42" s="347"/>
      <c r="D42" s="347"/>
      <c r="E42" s="347"/>
      <c r="F42" s="347"/>
      <c r="G42" s="347"/>
      <c r="H42" s="347"/>
      <c r="I42" s="348"/>
      <c r="J42" s="43"/>
      <c r="K42" s="189"/>
      <c r="L42" s="189"/>
      <c r="M42" s="189"/>
      <c r="N42" s="189"/>
      <c r="O42" s="189"/>
      <c r="P42" s="189"/>
      <c r="Q42" s="189"/>
      <c r="R42" s="234"/>
      <c r="S42" s="14"/>
      <c r="T42" s="44"/>
      <c r="U42" t="s">
        <v>112</v>
      </c>
      <c r="V42" t="s">
        <v>110</v>
      </c>
      <c r="W42" t="s">
        <v>111</v>
      </c>
      <c r="X42" t="s">
        <v>15</v>
      </c>
    </row>
    <row r="43" spans="1:30" ht="15.6" customHeight="1">
      <c r="A43" s="43"/>
      <c r="B43" s="346"/>
      <c r="C43" s="347"/>
      <c r="D43" s="347"/>
      <c r="E43" s="347"/>
      <c r="F43" s="347"/>
      <c r="G43" s="347"/>
      <c r="H43" s="347"/>
      <c r="I43" s="348"/>
      <c r="J43" s="43"/>
      <c r="K43" s="189"/>
      <c r="L43" s="189"/>
      <c r="M43" s="189"/>
      <c r="N43" s="189"/>
      <c r="O43" s="189"/>
      <c r="P43" s="189"/>
      <c r="Q43" s="189"/>
      <c r="R43" s="234"/>
      <c r="S43" s="14"/>
      <c r="T43" s="44"/>
      <c r="U43" s="4" t="s">
        <v>290</v>
      </c>
      <c r="V43" s="10"/>
      <c r="W43" s="12"/>
      <c r="X43" s="6">
        <f t="shared" ref="X43:X48" si="5">V43*W43</f>
        <v>0</v>
      </c>
      <c r="Y43" s="2">
        <f t="shared" ref="Y43:Z48" si="6">IF(V43="",1,0)</f>
        <v>1</v>
      </c>
      <c r="Z43" s="2">
        <f t="shared" si="6"/>
        <v>1</v>
      </c>
    </row>
    <row r="44" spans="1:30" ht="15.6" customHeight="1">
      <c r="A44" s="43"/>
      <c r="B44" s="346"/>
      <c r="C44" s="347"/>
      <c r="D44" s="347"/>
      <c r="E44" s="347"/>
      <c r="F44" s="347"/>
      <c r="G44" s="347"/>
      <c r="H44" s="347"/>
      <c r="I44" s="348"/>
      <c r="J44" s="43"/>
      <c r="K44" s="189"/>
      <c r="L44" s="189"/>
      <c r="M44" s="189"/>
      <c r="N44" s="189"/>
      <c r="O44" s="189"/>
      <c r="P44" s="189"/>
      <c r="Q44" s="189"/>
      <c r="R44" s="234"/>
      <c r="S44" s="14"/>
      <c r="T44" s="44"/>
      <c r="U44" s="4" t="s">
        <v>116</v>
      </c>
      <c r="V44" s="10"/>
      <c r="W44" s="12"/>
      <c r="X44" s="6">
        <f t="shared" si="5"/>
        <v>0</v>
      </c>
      <c r="Y44" s="2">
        <f t="shared" si="6"/>
        <v>1</v>
      </c>
      <c r="Z44" s="2">
        <f t="shared" si="6"/>
        <v>1</v>
      </c>
    </row>
    <row r="45" spans="1:30" ht="15.6" customHeight="1">
      <c r="A45" s="43"/>
      <c r="B45" s="346"/>
      <c r="C45" s="347"/>
      <c r="D45" s="347"/>
      <c r="E45" s="347"/>
      <c r="F45" s="347"/>
      <c r="G45" s="347"/>
      <c r="H45" s="347"/>
      <c r="I45" s="348"/>
      <c r="J45" s="43"/>
      <c r="K45" s="189"/>
      <c r="L45" s="189"/>
      <c r="M45" s="189"/>
      <c r="N45" s="189"/>
      <c r="O45" s="189"/>
      <c r="P45" s="189"/>
      <c r="Q45" s="189"/>
      <c r="R45" s="234"/>
      <c r="S45" s="14"/>
      <c r="T45" s="44"/>
      <c r="U45" s="4" t="s">
        <v>114</v>
      </c>
      <c r="V45" s="10"/>
      <c r="W45" s="12"/>
      <c r="X45" s="6">
        <f t="shared" si="5"/>
        <v>0</v>
      </c>
      <c r="Y45" s="2">
        <f t="shared" si="6"/>
        <v>1</v>
      </c>
      <c r="Z45" s="2">
        <f t="shared" si="6"/>
        <v>1</v>
      </c>
    </row>
    <row r="46" spans="1:30" ht="15.6" customHeight="1">
      <c r="A46" s="43"/>
      <c r="B46" s="346"/>
      <c r="C46" s="347"/>
      <c r="D46" s="347"/>
      <c r="E46" s="347"/>
      <c r="F46" s="347"/>
      <c r="G46" s="347"/>
      <c r="H46" s="347"/>
      <c r="I46" s="348"/>
      <c r="J46" s="43"/>
      <c r="K46" s="189"/>
      <c r="L46" s="189"/>
      <c r="M46" s="189"/>
      <c r="N46" s="189"/>
      <c r="O46" s="189"/>
      <c r="P46" s="189"/>
      <c r="Q46" s="189"/>
      <c r="R46" s="234"/>
      <c r="S46" s="14"/>
      <c r="T46" s="44"/>
      <c r="U46" s="4" t="s">
        <v>115</v>
      </c>
      <c r="V46" s="10"/>
      <c r="W46" s="12"/>
      <c r="X46" s="6">
        <f t="shared" si="5"/>
        <v>0</v>
      </c>
      <c r="Y46" s="2">
        <f t="shared" si="6"/>
        <v>1</v>
      </c>
      <c r="Z46" s="2">
        <f t="shared" si="6"/>
        <v>1</v>
      </c>
    </row>
    <row r="47" spans="1:30" ht="15.6" customHeight="1">
      <c r="A47" s="369" t="s">
        <v>4</v>
      </c>
      <c r="B47" s="369"/>
      <c r="C47" s="369"/>
      <c r="D47" s="369"/>
      <c r="E47" s="369"/>
      <c r="F47" s="369"/>
      <c r="G47" s="369"/>
      <c r="H47" s="369"/>
      <c r="I47" s="369"/>
      <c r="J47" s="369"/>
      <c r="K47" s="188">
        <f t="shared" ref="K47:S47" si="7">SUM(K10:K46)</f>
        <v>0</v>
      </c>
      <c r="L47" s="188">
        <f>SUM(L10:L46)</f>
        <v>0</v>
      </c>
      <c r="M47" s="188">
        <f>SUM(M10:M46)</f>
        <v>0</v>
      </c>
      <c r="N47" s="188">
        <f t="shared" si="7"/>
        <v>0</v>
      </c>
      <c r="O47" s="188">
        <f t="shared" si="7"/>
        <v>0</v>
      </c>
      <c r="P47" s="188">
        <f>SUM(P10:P46)</f>
        <v>0</v>
      </c>
      <c r="Q47" s="188">
        <f>SUM(Q10:Q46)</f>
        <v>0</v>
      </c>
      <c r="R47" s="232">
        <f>SUM(R10:R46)*48</f>
        <v>0</v>
      </c>
      <c r="S47" s="232">
        <f t="shared" si="7"/>
        <v>0</v>
      </c>
      <c r="T47" s="15">
        <f>SUM(T10:T46)</f>
        <v>0</v>
      </c>
      <c r="U47" s="4" t="s">
        <v>105</v>
      </c>
      <c r="V47" s="10"/>
      <c r="W47" s="12"/>
      <c r="X47" s="6">
        <f t="shared" si="5"/>
        <v>0</v>
      </c>
      <c r="Y47" s="2">
        <f t="shared" si="6"/>
        <v>1</v>
      </c>
      <c r="Z47" s="2">
        <f t="shared" si="6"/>
        <v>1</v>
      </c>
    </row>
    <row r="48" spans="1:30" ht="15.6" customHeight="1">
      <c r="U48" s="4" t="s">
        <v>106</v>
      </c>
      <c r="V48" s="10"/>
      <c r="W48" s="12"/>
      <c r="X48" s="6">
        <f t="shared" si="5"/>
        <v>0</v>
      </c>
      <c r="Y48" s="2">
        <f t="shared" si="6"/>
        <v>1</v>
      </c>
      <c r="Z48" s="2">
        <f t="shared" si="6"/>
        <v>1</v>
      </c>
    </row>
    <row r="49" spans="1:34" ht="15.6" customHeight="1" thickBot="1">
      <c r="A49" s="368" t="s">
        <v>12</v>
      </c>
      <c r="B49" s="368"/>
      <c r="C49" s="367">
        <f>X17</f>
        <v>0</v>
      </c>
      <c r="D49" s="367"/>
      <c r="F49" s="368" t="s">
        <v>6</v>
      </c>
      <c r="G49" s="368"/>
      <c r="H49" s="324">
        <f>X41</f>
        <v>0</v>
      </c>
      <c r="I49" s="324"/>
      <c r="J49" s="8"/>
      <c r="K49" s="1"/>
      <c r="L49" s="1"/>
      <c r="M49" s="1"/>
      <c r="N49" s="1" t="s">
        <v>8</v>
      </c>
      <c r="O49" s="324">
        <f>X13</f>
        <v>0</v>
      </c>
      <c r="P49" s="324"/>
      <c r="Q49" s="324"/>
      <c r="R49" s="324"/>
      <c r="S49" s="324"/>
      <c r="T49" s="9"/>
      <c r="W49" s="1" t="s">
        <v>15</v>
      </c>
      <c r="X49" s="46">
        <f>SUM(X43:X48)</f>
        <v>0</v>
      </c>
    </row>
    <row r="50" spans="1:34" ht="15.6" customHeight="1">
      <c r="O50" s="2"/>
      <c r="P50" s="2"/>
      <c r="Q50" s="2"/>
      <c r="R50" s="2"/>
      <c r="S50" s="2"/>
      <c r="V50" t="s">
        <v>110</v>
      </c>
      <c r="W50" t="s">
        <v>14</v>
      </c>
      <c r="X50" t="s">
        <v>15</v>
      </c>
    </row>
    <row r="51" spans="1:34" ht="15.6" customHeight="1" thickBot="1">
      <c r="A51" s="368" t="s">
        <v>5</v>
      </c>
      <c r="B51" s="368"/>
      <c r="C51" s="324">
        <f>X29</f>
        <v>0</v>
      </c>
      <c r="D51" s="324"/>
      <c r="F51" s="368" t="s">
        <v>7</v>
      </c>
      <c r="G51" s="368"/>
      <c r="H51" s="324">
        <f>AC27</f>
        <v>0</v>
      </c>
      <c r="I51" s="324"/>
      <c r="K51" s="368" t="s">
        <v>9</v>
      </c>
      <c r="L51" s="368"/>
      <c r="M51" s="368"/>
      <c r="N51" s="368"/>
      <c r="O51" s="324">
        <f>AA18+AA19+AA20+AA21</f>
        <v>0</v>
      </c>
      <c r="P51" s="324"/>
      <c r="Q51" s="324"/>
      <c r="R51" s="324"/>
      <c r="S51" s="324"/>
      <c r="T51" s="9"/>
      <c r="U51" s="4" t="s">
        <v>117</v>
      </c>
      <c r="V51" s="10"/>
      <c r="W51" s="10"/>
      <c r="X51" s="55">
        <f>V51*W51</f>
        <v>0</v>
      </c>
      <c r="Y51" s="2">
        <f>IF(V51="",1,0)</f>
        <v>1</v>
      </c>
      <c r="Z51" s="2">
        <f>IF(W51="",1,0)</f>
        <v>1</v>
      </c>
    </row>
    <row r="52" spans="1:34" ht="15.6" customHeight="1">
      <c r="O52" s="2"/>
      <c r="P52" s="2"/>
      <c r="Q52" s="2"/>
      <c r="R52" s="2"/>
      <c r="S52" s="2"/>
      <c r="T52" s="2"/>
      <c r="U52" t="s">
        <v>109</v>
      </c>
      <c r="V52" t="s">
        <v>110</v>
      </c>
      <c r="W52" t="s">
        <v>14</v>
      </c>
      <c r="X52" t="s">
        <v>15</v>
      </c>
    </row>
    <row r="53" spans="1:34" ht="15.6" customHeight="1">
      <c r="A53" s="368" t="s">
        <v>36</v>
      </c>
      <c r="B53" s="368"/>
      <c r="C53" s="324">
        <f>X49+X51+X64+R47</f>
        <v>0</v>
      </c>
      <c r="D53" s="324"/>
      <c r="G53" s="1" t="s">
        <v>13</v>
      </c>
      <c r="H53" s="324">
        <f>S47</f>
        <v>0</v>
      </c>
      <c r="I53" s="324"/>
      <c r="N53" s="1" t="s">
        <v>107</v>
      </c>
      <c r="O53" s="324">
        <f>X58+X60+X61+X62+X65+X66</f>
        <v>0</v>
      </c>
      <c r="P53" s="324"/>
      <c r="Q53" s="324"/>
      <c r="R53" s="324"/>
      <c r="S53" s="324"/>
      <c r="T53" s="9"/>
      <c r="U53" s="10"/>
      <c r="V53" s="10"/>
      <c r="W53" s="12"/>
      <c r="X53" s="6">
        <f>W53*V53</f>
        <v>0</v>
      </c>
    </row>
    <row r="54" spans="1:34" ht="15.6" customHeight="1">
      <c r="A54" s="1"/>
      <c r="B54" s="1"/>
      <c r="C54" s="9"/>
      <c r="D54" s="9"/>
      <c r="G54" s="1"/>
      <c r="H54" s="9"/>
      <c r="I54" s="9"/>
      <c r="N54" s="1"/>
      <c r="O54" s="9"/>
      <c r="P54" s="9"/>
      <c r="Q54" s="9"/>
      <c r="R54" s="9"/>
      <c r="S54" s="9"/>
      <c r="T54" s="9"/>
      <c r="U54" s="10"/>
      <c r="V54" s="10"/>
      <c r="W54" s="12"/>
      <c r="X54" s="6">
        <f>W54*V54</f>
        <v>0</v>
      </c>
      <c r="AB54" s="2"/>
      <c r="AC54" s="2"/>
      <c r="AD54" s="2"/>
      <c r="AE54" s="2"/>
      <c r="AF54" s="2"/>
      <c r="AG54" s="2"/>
      <c r="AH54" s="2"/>
    </row>
    <row r="55" spans="1:34" ht="15.6" customHeight="1">
      <c r="A55" s="368" t="s">
        <v>237</v>
      </c>
      <c r="B55" s="368"/>
      <c r="C55" s="324">
        <f>AA22+AA23</f>
        <v>0</v>
      </c>
      <c r="D55" s="324"/>
      <c r="U55" s="10"/>
      <c r="V55" s="10"/>
      <c r="W55" s="12"/>
      <c r="X55" s="6">
        <f>W55*V55</f>
        <v>0</v>
      </c>
    </row>
    <row r="56" spans="1:34" ht="15.6" customHeight="1">
      <c r="U56" s="10"/>
      <c r="V56" s="10"/>
      <c r="W56" s="12"/>
      <c r="X56" s="6">
        <f>W56*V56</f>
        <v>0</v>
      </c>
      <c r="AB56" s="2"/>
      <c r="AC56" s="2"/>
      <c r="AD56" s="2"/>
      <c r="AE56" s="2"/>
      <c r="AF56" s="2"/>
      <c r="AG56" s="2"/>
      <c r="AH56" s="2"/>
    </row>
    <row r="57" spans="1:34" ht="15.6" customHeight="1">
      <c r="K57" s="325" t="str">
        <f>IF(Y71&gt;0,"NOT ALL FIELDS FILLED IN","")</f>
        <v>NOT ALL FIELDS FILLED IN</v>
      </c>
      <c r="L57" s="325"/>
      <c r="M57" s="325"/>
      <c r="N57" s="325"/>
      <c r="O57" s="325"/>
      <c r="P57" s="325"/>
      <c r="Q57" s="325"/>
      <c r="R57" s="220"/>
      <c r="U57" s="10"/>
      <c r="V57" s="10"/>
      <c r="W57" s="12"/>
      <c r="X57" s="6">
        <f>W57*V57</f>
        <v>0</v>
      </c>
      <c r="AB57" s="2"/>
      <c r="AC57" s="2"/>
      <c r="AD57" s="2"/>
      <c r="AE57" s="2"/>
      <c r="AF57" s="2"/>
      <c r="AG57" s="2"/>
      <c r="AH57" s="2"/>
    </row>
    <row r="58" spans="1:34" ht="15.6" customHeight="1">
      <c r="A58" s="311" t="s">
        <v>317</v>
      </c>
      <c r="W58" s="1" t="s">
        <v>15</v>
      </c>
      <c r="X58" s="204">
        <f>SUM(X53:X57)</f>
        <v>0</v>
      </c>
    </row>
    <row r="59" spans="1:34" ht="15.6" customHeight="1">
      <c r="U59" s="2"/>
      <c r="V59" s="205" t="s">
        <v>229</v>
      </c>
      <c r="W59" s="206" t="s">
        <v>14</v>
      </c>
      <c r="X59" s="166" t="s">
        <v>15</v>
      </c>
    </row>
    <row r="60" spans="1:34" ht="15.6" customHeight="1">
      <c r="U60" s="32" t="s">
        <v>226</v>
      </c>
      <c r="V60" s="288"/>
      <c r="W60" s="207">
        <v>275</v>
      </c>
      <c r="X60" s="208">
        <f>V60*W60</f>
        <v>0</v>
      </c>
      <c r="Y60" s="2">
        <f>IF(V60="",1,0)</f>
        <v>1</v>
      </c>
      <c r="Z60" s="2"/>
    </row>
    <row r="61" spans="1:34">
      <c r="U61" s="32" t="s">
        <v>227</v>
      </c>
      <c r="V61" s="288"/>
      <c r="W61" s="207">
        <v>800</v>
      </c>
      <c r="X61" s="208">
        <f>V61*W61</f>
        <v>0</v>
      </c>
      <c r="Y61" s="2">
        <f>IF(V61="",1,0)</f>
        <v>1</v>
      </c>
      <c r="Z61" s="2"/>
    </row>
    <row r="62" spans="1:34">
      <c r="A62" s="364" t="s">
        <v>195</v>
      </c>
      <c r="B62" s="365"/>
      <c r="C62" s="365"/>
      <c r="D62" s="365"/>
      <c r="E62" s="365"/>
      <c r="F62" s="365"/>
      <c r="G62" s="366"/>
      <c r="I62" s="364" t="s">
        <v>194</v>
      </c>
      <c r="J62" s="365"/>
      <c r="K62" s="365"/>
      <c r="L62" s="365"/>
      <c r="M62" s="365"/>
      <c r="N62" s="365"/>
      <c r="O62" s="365"/>
      <c r="P62" s="365"/>
      <c r="Q62" s="365"/>
      <c r="R62" s="365"/>
      <c r="S62" s="366"/>
      <c r="U62" s="32" t="s">
        <v>228</v>
      </c>
      <c r="V62" s="209"/>
      <c r="W62" s="207">
        <v>850</v>
      </c>
      <c r="X62" s="208">
        <f>V62*W62</f>
        <v>0</v>
      </c>
      <c r="Y62" s="2">
        <f>IF(V62="",1,0)</f>
        <v>1</v>
      </c>
    </row>
    <row r="63" spans="1:34">
      <c r="A63" s="327" t="s">
        <v>197</v>
      </c>
      <c r="B63" s="328"/>
      <c r="C63" s="328"/>
      <c r="D63" s="328"/>
      <c r="E63" s="328"/>
      <c r="F63" s="326" t="str">
        <f>IF(V10=0,"",V10*65)</f>
        <v/>
      </c>
      <c r="G63" s="326"/>
      <c r="I63" s="328" t="s">
        <v>197</v>
      </c>
      <c r="J63" s="328"/>
      <c r="K63" s="328"/>
      <c r="L63" s="328"/>
      <c r="M63" s="328"/>
      <c r="N63" s="328"/>
      <c r="O63" s="328"/>
      <c r="P63" s="313"/>
      <c r="Q63" s="326" t="str">
        <f>IF(O49=0,"",O49-F63)</f>
        <v/>
      </c>
      <c r="R63" s="326"/>
      <c r="S63" s="326"/>
      <c r="V63" s="205" t="s">
        <v>230</v>
      </c>
      <c r="W63" s="206" t="s">
        <v>14</v>
      </c>
      <c r="X63" s="166" t="s">
        <v>15</v>
      </c>
    </row>
    <row r="64" spans="1:34">
      <c r="A64" s="327" t="s">
        <v>198</v>
      </c>
      <c r="B64" s="328"/>
      <c r="C64" s="328"/>
      <c r="D64" s="328"/>
      <c r="E64" s="328"/>
      <c r="F64" s="326" t="str">
        <f>IF((V14+V15+V16)=0,"",(V14+V15+V16)*68)</f>
        <v/>
      </c>
      <c r="G64" s="326"/>
      <c r="I64" s="328" t="s">
        <v>198</v>
      </c>
      <c r="J64" s="328"/>
      <c r="K64" s="328"/>
      <c r="L64" s="328"/>
      <c r="M64" s="328"/>
      <c r="N64" s="328"/>
      <c r="O64" s="328"/>
      <c r="P64" s="313"/>
      <c r="Q64" s="326" t="str">
        <f>IF(C49=0,"",C49-F64)</f>
        <v/>
      </c>
      <c r="R64" s="326"/>
      <c r="S64" s="326"/>
      <c r="U64" s="32" t="s">
        <v>102</v>
      </c>
      <c r="V64" s="10"/>
      <c r="W64" s="207">
        <v>85</v>
      </c>
      <c r="X64" s="208">
        <f>V64*W64</f>
        <v>0</v>
      </c>
      <c r="Y64" s="2">
        <f>IF(V64="",1,0)</f>
        <v>1</v>
      </c>
    </row>
    <row r="65" spans="1:28">
      <c r="A65" s="327" t="s">
        <v>6</v>
      </c>
      <c r="B65" s="328"/>
      <c r="C65" s="328"/>
      <c r="D65" s="328"/>
      <c r="E65" s="328"/>
      <c r="F65" s="326" t="str">
        <f>IF($H$49=0,"",($H$49)/1.1)</f>
        <v/>
      </c>
      <c r="G65" s="326"/>
      <c r="I65" s="328" t="s">
        <v>6</v>
      </c>
      <c r="J65" s="328"/>
      <c r="K65" s="328"/>
      <c r="L65" s="328"/>
      <c r="M65" s="328"/>
      <c r="N65" s="328"/>
      <c r="O65" s="328"/>
      <c r="P65" s="313"/>
      <c r="Q65" s="326" t="str">
        <f>IF(H49=0,"",H49-F65)</f>
        <v/>
      </c>
      <c r="R65" s="326"/>
      <c r="S65" s="326"/>
      <c r="U65" s="32" t="s">
        <v>291</v>
      </c>
      <c r="V65" s="10"/>
      <c r="W65" s="27"/>
      <c r="X65" s="208">
        <f t="shared" ref="X65:X66" si="8">V65*W65</f>
        <v>0</v>
      </c>
      <c r="Y65" s="2">
        <f t="shared" ref="Y65:Z66" si="9">IF(V65="",1,0)</f>
        <v>1</v>
      </c>
      <c r="Z65" s="2">
        <f t="shared" si="9"/>
        <v>1</v>
      </c>
    </row>
    <row r="66" spans="1:28">
      <c r="A66" s="327" t="s">
        <v>199</v>
      </c>
      <c r="B66" s="328"/>
      <c r="C66" s="328"/>
      <c r="D66" s="328"/>
      <c r="E66" s="328"/>
      <c r="F66" s="326" t="str">
        <f>IF($C$53=0,"",$C$53*0.6)</f>
        <v/>
      </c>
      <c r="G66" s="326"/>
      <c r="I66" s="328" t="s">
        <v>199</v>
      </c>
      <c r="J66" s="328"/>
      <c r="K66" s="328"/>
      <c r="L66" s="328"/>
      <c r="M66" s="328"/>
      <c r="N66" s="328"/>
      <c r="O66" s="328"/>
      <c r="P66" s="313"/>
      <c r="Q66" s="326" t="str">
        <f>IF(C53=0,"",C53-F66)</f>
        <v/>
      </c>
      <c r="R66" s="326"/>
      <c r="S66" s="326"/>
      <c r="U66" s="292" t="s">
        <v>292</v>
      </c>
      <c r="V66" s="10"/>
      <c r="W66" s="27"/>
      <c r="X66" s="208">
        <f t="shared" si="8"/>
        <v>0</v>
      </c>
      <c r="Y66" s="2">
        <f t="shared" si="9"/>
        <v>1</v>
      </c>
      <c r="Z66" s="2">
        <f t="shared" si="9"/>
        <v>1</v>
      </c>
    </row>
    <row r="67" spans="1:28" ht="13.5" thickBot="1">
      <c r="A67" s="327" t="s">
        <v>5</v>
      </c>
      <c r="B67" s="328"/>
      <c r="C67" s="328"/>
      <c r="D67" s="328"/>
      <c r="E67" s="328"/>
      <c r="F67" s="326" t="str">
        <f>IF($X$29=0,"",$X$29)</f>
        <v/>
      </c>
      <c r="G67" s="326"/>
      <c r="I67" s="327" t="s">
        <v>5</v>
      </c>
      <c r="J67" s="328"/>
      <c r="K67" s="328"/>
      <c r="L67" s="328"/>
      <c r="M67" s="328"/>
      <c r="N67" s="328"/>
      <c r="O67" s="328"/>
      <c r="P67" s="313"/>
      <c r="Q67" s="326" t="str">
        <f>IF($X$29=0,"",$X$29-F67)</f>
        <v/>
      </c>
      <c r="R67" s="326"/>
      <c r="S67" s="326"/>
      <c r="U67" s="292" t="s">
        <v>293</v>
      </c>
      <c r="W67" s="1" t="s">
        <v>15</v>
      </c>
      <c r="X67" s="210">
        <f>X60+X61+X62+X64+X65+X66</f>
        <v>0</v>
      </c>
    </row>
    <row r="68" spans="1:28">
      <c r="A68" s="327" t="s">
        <v>7</v>
      </c>
      <c r="B68" s="328"/>
      <c r="C68" s="328"/>
      <c r="D68" s="328"/>
      <c r="E68" s="328"/>
      <c r="F68" s="326" t="str">
        <f>IF($AC$27=0,"",AC27)</f>
        <v/>
      </c>
      <c r="G68" s="326"/>
      <c r="I68" s="327" t="s">
        <v>7</v>
      </c>
      <c r="J68" s="328"/>
      <c r="K68" s="328"/>
      <c r="L68" s="328"/>
      <c r="M68" s="328"/>
      <c r="N68" s="328"/>
      <c r="O68" s="328"/>
      <c r="P68" s="313"/>
      <c r="Q68" s="326" t="str">
        <f>IF($AC$27=0,"",$AC$27-F68)</f>
        <v/>
      </c>
      <c r="R68" s="326"/>
      <c r="S68" s="326"/>
      <c r="U68" s="1"/>
      <c r="V68" s="1" t="s">
        <v>21</v>
      </c>
      <c r="W68" s="216">
        <f>O53+H53+C53+C51+H51+O51+O49+H49+C49+C55</f>
        <v>0</v>
      </c>
      <c r="X68" s="8"/>
    </row>
    <row r="69" spans="1:28">
      <c r="A69" s="327" t="s">
        <v>13</v>
      </c>
      <c r="B69" s="328"/>
      <c r="C69" s="328"/>
      <c r="D69" s="328"/>
      <c r="E69" s="328"/>
      <c r="F69" s="326" t="str">
        <f>IF($H$53=0,"",$H$53*0.6)</f>
        <v/>
      </c>
      <c r="G69" s="326"/>
      <c r="I69" s="327" t="s">
        <v>13</v>
      </c>
      <c r="J69" s="328"/>
      <c r="K69" s="328"/>
      <c r="L69" s="328"/>
      <c r="M69" s="328"/>
      <c r="N69" s="328"/>
      <c r="O69" s="328"/>
      <c r="P69" s="313"/>
      <c r="Q69" s="326" t="str">
        <f>IF(H53=0,"",H53-F69)</f>
        <v/>
      </c>
      <c r="R69" s="326"/>
      <c r="S69" s="326"/>
    </row>
    <row r="70" spans="1:28">
      <c r="A70" s="327" t="s">
        <v>107</v>
      </c>
      <c r="B70" s="328"/>
      <c r="C70" s="328"/>
      <c r="D70" s="328"/>
      <c r="E70" s="328"/>
      <c r="F70" s="326" t="str">
        <f>IF($O$53=0,"",$O$53*0.9)</f>
        <v/>
      </c>
      <c r="G70" s="326"/>
      <c r="I70" s="327" t="s">
        <v>107</v>
      </c>
      <c r="J70" s="328"/>
      <c r="K70" s="328"/>
      <c r="L70" s="328"/>
      <c r="M70" s="328"/>
      <c r="N70" s="328"/>
      <c r="O70" s="328"/>
      <c r="P70" s="313"/>
      <c r="Q70" s="326" t="str">
        <f>IF(O53=0,"",O53-F70)</f>
        <v/>
      </c>
      <c r="R70" s="326"/>
      <c r="S70" s="326"/>
    </row>
    <row r="71" spans="1:28">
      <c r="A71" s="327" t="s">
        <v>9</v>
      </c>
      <c r="B71" s="328"/>
      <c r="C71" s="328"/>
      <c r="D71" s="328"/>
      <c r="E71" s="328"/>
      <c r="F71" s="326" t="str">
        <f>IF($O$51=0,"",$O$51*0.6)</f>
        <v/>
      </c>
      <c r="G71" s="326"/>
      <c r="I71" s="327" t="s">
        <v>9</v>
      </c>
      <c r="J71" s="328"/>
      <c r="K71" s="328"/>
      <c r="L71" s="328"/>
      <c r="M71" s="328"/>
      <c r="N71" s="328"/>
      <c r="O71" s="328"/>
      <c r="P71" s="313"/>
      <c r="Q71" s="326" t="str">
        <f>IF(O51=0,"",O51-F71)</f>
        <v/>
      </c>
      <c r="R71" s="326"/>
      <c r="S71" s="326"/>
      <c r="Y71" s="2">
        <f>Y11+Y12+Y14+Y17+AC18+AC19+AC20+AC21+Y26+Y25+Y28+Y29+Z29+Y43+Y44+Y45+Y46+Y47+Y48+Z43+Z44+Z45+Z46+Z47+Z48+Y51+Z51+Y60+Y61+Y64+Y15+Y16+AC22+AD22+Y37+Y39+Y62+Y65+Y66+Z65+Z66+Y31+Z31+AC23+AD23</f>
        <v>42</v>
      </c>
    </row>
    <row r="72" spans="1:28">
      <c r="A72" s="328" t="s">
        <v>237</v>
      </c>
      <c r="B72" s="328"/>
      <c r="C72" s="328"/>
      <c r="D72" s="328"/>
      <c r="E72" s="328"/>
      <c r="F72" s="326" t="str">
        <f>IF(C55=0,"",C55)</f>
        <v/>
      </c>
      <c r="G72" s="326"/>
      <c r="I72" s="328" t="s">
        <v>237</v>
      </c>
      <c r="J72" s="328"/>
      <c r="K72" s="328"/>
      <c r="L72" s="328"/>
      <c r="M72" s="328"/>
      <c r="N72" s="328"/>
      <c r="O72" s="328"/>
      <c r="P72" s="313"/>
      <c r="Q72" s="326" t="str">
        <f>IF(C55=0,"",C55-F72)</f>
        <v/>
      </c>
      <c r="R72" s="326"/>
      <c r="S72" s="326"/>
    </row>
    <row r="73" spans="1:28">
      <c r="A73" s="332" t="s">
        <v>101</v>
      </c>
      <c r="B73" s="333"/>
      <c r="C73" s="333"/>
      <c r="D73" s="333"/>
      <c r="E73" s="334"/>
      <c r="F73" s="326">
        <f>SUM(F63:G72)</f>
        <v>0</v>
      </c>
      <c r="G73" s="326"/>
      <c r="I73" s="332" t="s">
        <v>196</v>
      </c>
      <c r="J73" s="333"/>
      <c r="K73" s="333"/>
      <c r="L73" s="333"/>
      <c r="M73" s="333"/>
      <c r="N73" s="333"/>
      <c r="O73" s="334"/>
      <c r="P73" s="312"/>
      <c r="Q73" s="326">
        <f>SUM(Q63:S72)</f>
        <v>0</v>
      </c>
      <c r="R73" s="326"/>
      <c r="S73" s="326"/>
      <c r="V73" t="s">
        <v>108</v>
      </c>
    </row>
    <row r="74" spans="1:28">
      <c r="I74" s="329" t="s">
        <v>192</v>
      </c>
      <c r="J74" s="330"/>
      <c r="K74" s="330"/>
      <c r="L74" s="330"/>
      <c r="M74" s="330"/>
      <c r="N74" s="330"/>
      <c r="O74" s="330"/>
      <c r="P74" s="5"/>
      <c r="Q74" s="331">
        <f>IF(Q73=0,0,Q73/W68)</f>
        <v>0</v>
      </c>
      <c r="R74" s="331"/>
      <c r="S74" s="331"/>
      <c r="V74" s="321"/>
      <c r="W74" s="322"/>
      <c r="X74" s="322"/>
      <c r="Y74" s="322"/>
      <c r="Z74" s="322"/>
      <c r="AA74" s="322"/>
      <c r="AB74" s="323"/>
    </row>
    <row r="75" spans="1:28">
      <c r="V75" s="321"/>
      <c r="W75" s="322"/>
      <c r="X75" s="322"/>
      <c r="Y75" s="322"/>
      <c r="Z75" s="322"/>
      <c r="AA75" s="322"/>
      <c r="AB75" s="323"/>
    </row>
    <row r="76" spans="1:28">
      <c r="V76" s="321"/>
      <c r="W76" s="322"/>
      <c r="X76" s="322"/>
      <c r="Y76" s="322"/>
      <c r="Z76" s="322"/>
      <c r="AA76" s="322"/>
      <c r="AB76" s="323"/>
    </row>
    <row r="77" spans="1:28">
      <c r="V77" s="321"/>
      <c r="W77" s="322"/>
      <c r="X77" s="322"/>
      <c r="Y77" s="322"/>
      <c r="Z77" s="322"/>
      <c r="AA77" s="322"/>
      <c r="AB77" s="323"/>
    </row>
    <row r="78" spans="1:28">
      <c r="V78" s="321"/>
      <c r="W78" s="322"/>
      <c r="X78" s="322"/>
      <c r="Y78" s="322"/>
      <c r="Z78" s="322"/>
      <c r="AA78" s="322"/>
      <c r="AB78" s="323"/>
    </row>
    <row r="79" spans="1:28">
      <c r="V79" s="321"/>
      <c r="W79" s="322"/>
      <c r="X79" s="322"/>
      <c r="Y79" s="322"/>
      <c r="Z79" s="322"/>
      <c r="AA79" s="322"/>
      <c r="AB79" s="323"/>
    </row>
    <row r="80" spans="1:28">
      <c r="V80" s="321"/>
      <c r="W80" s="322"/>
      <c r="X80" s="322"/>
      <c r="Y80" s="322"/>
      <c r="Z80" s="322"/>
      <c r="AA80" s="322"/>
      <c r="AB80" s="323"/>
    </row>
  </sheetData>
  <sheetProtection sheet="1" selectLockedCells="1"/>
  <protectedRanges>
    <protectedRange sqref="Y19:Y21" name="Range2"/>
    <protectedRange sqref="V74:AB80 C4 C6 K4 M6 O6:P6 T4 A10:T46 V11:V12 V14 V18:V22 V25:V26 V28:V29 W29 V37 V39 V43:W48 V51:W51 U53:W57 V60:W61 V62 V64 AB35:AB36" name="Range1"/>
  </protectedRanges>
  <mergeCells count="139">
    <mergeCell ref="Z26:AA26"/>
    <mergeCell ref="AA27:AB27"/>
    <mergeCell ref="AC27:AD27"/>
    <mergeCell ref="F73:G73"/>
    <mergeCell ref="A73:E73"/>
    <mergeCell ref="A63:E63"/>
    <mergeCell ref="A69:E69"/>
    <mergeCell ref="F68:G68"/>
    <mergeCell ref="F69:G69"/>
    <mergeCell ref="Q67:S67"/>
    <mergeCell ref="Q68:S68"/>
    <mergeCell ref="Q69:S69"/>
    <mergeCell ref="Q70:S70"/>
    <mergeCell ref="A70:E70"/>
    <mergeCell ref="A71:E71"/>
    <mergeCell ref="I70:O70"/>
    <mergeCell ref="Q71:S71"/>
    <mergeCell ref="A67:E67"/>
    <mergeCell ref="A72:E72"/>
    <mergeCell ref="F65:G65"/>
    <mergeCell ref="A68:E68"/>
    <mergeCell ref="I68:O68"/>
    <mergeCell ref="F72:G72"/>
    <mergeCell ref="F64:G64"/>
    <mergeCell ref="I67:O67"/>
    <mergeCell ref="F67:G67"/>
    <mergeCell ref="F71:G71"/>
    <mergeCell ref="B31:I31"/>
    <mergeCell ref="B32:I32"/>
    <mergeCell ref="B33:I33"/>
    <mergeCell ref="B34:I34"/>
    <mergeCell ref="B35:I35"/>
    <mergeCell ref="B36:I36"/>
    <mergeCell ref="F66:G66"/>
    <mergeCell ref="F63:G63"/>
    <mergeCell ref="I71:O71"/>
    <mergeCell ref="H49:I49"/>
    <mergeCell ref="A55:B55"/>
    <mergeCell ref="A51:B51"/>
    <mergeCell ref="F49:G49"/>
    <mergeCell ref="A47:J47"/>
    <mergeCell ref="A49:B49"/>
    <mergeCell ref="F70:G70"/>
    <mergeCell ref="I63:O63"/>
    <mergeCell ref="C53:D53"/>
    <mergeCell ref="K51:N51"/>
    <mergeCell ref="C55:D55"/>
    <mergeCell ref="A62:G62"/>
    <mergeCell ref="I62:S62"/>
    <mergeCell ref="I65:O65"/>
    <mergeCell ref="A66:E66"/>
    <mergeCell ref="A65:E65"/>
    <mergeCell ref="B17:I17"/>
    <mergeCell ref="B18:I18"/>
    <mergeCell ref="B19:I19"/>
    <mergeCell ref="B20:I20"/>
    <mergeCell ref="B22:I22"/>
    <mergeCell ref="B23:I23"/>
    <mergeCell ref="B24:I24"/>
    <mergeCell ref="B25:I25"/>
    <mergeCell ref="B26:I26"/>
    <mergeCell ref="B27:I27"/>
    <mergeCell ref="C51:D51"/>
    <mergeCell ref="C49:D49"/>
    <mergeCell ref="A53:B53"/>
    <mergeCell ref="H53:I53"/>
    <mergeCell ref="F51:G51"/>
    <mergeCell ref="A64:E64"/>
    <mergeCell ref="B21:I21"/>
    <mergeCell ref="I64:O64"/>
    <mergeCell ref="AA24:AB24"/>
    <mergeCell ref="B43:I43"/>
    <mergeCell ref="B44:I44"/>
    <mergeCell ref="B45:I45"/>
    <mergeCell ref="B46:I46"/>
    <mergeCell ref="B28:I28"/>
    <mergeCell ref="B29:I29"/>
    <mergeCell ref="B30:I30"/>
    <mergeCell ref="B37:I37"/>
    <mergeCell ref="B38:I38"/>
    <mergeCell ref="B39:I39"/>
    <mergeCell ref="B40:I40"/>
    <mergeCell ref="B41:I41"/>
    <mergeCell ref="B42:I42"/>
    <mergeCell ref="Y24:Z24"/>
    <mergeCell ref="AA34:AB34"/>
    <mergeCell ref="AA35:AB35"/>
    <mergeCell ref="AA36:AB36"/>
    <mergeCell ref="Y34:Z34"/>
    <mergeCell ref="Y35:Z35"/>
    <mergeCell ref="Y36:Z36"/>
    <mergeCell ref="Y33:AB33"/>
    <mergeCell ref="Z37:AC37"/>
    <mergeCell ref="Z25:AA25"/>
    <mergeCell ref="AA23:AB23"/>
    <mergeCell ref="A1:V2"/>
    <mergeCell ref="K4:O4"/>
    <mergeCell ref="C4:H4"/>
    <mergeCell ref="A8:I8"/>
    <mergeCell ref="A9:I9"/>
    <mergeCell ref="K8:Q8"/>
    <mergeCell ref="C6:H6"/>
    <mergeCell ref="B10:I10"/>
    <mergeCell ref="B11:I11"/>
    <mergeCell ref="B12:I12"/>
    <mergeCell ref="B13:I13"/>
    <mergeCell ref="B14:I14"/>
    <mergeCell ref="B15:I15"/>
    <mergeCell ref="B16:I16"/>
    <mergeCell ref="AA17:AB17"/>
    <mergeCell ref="AA18:AB18"/>
    <mergeCell ref="AA19:AB19"/>
    <mergeCell ref="AA20:AB20"/>
    <mergeCell ref="AA22:AB22"/>
    <mergeCell ref="AA21:AB21"/>
    <mergeCell ref="V78:AB78"/>
    <mergeCell ref="V79:AB79"/>
    <mergeCell ref="V80:AB80"/>
    <mergeCell ref="V74:AB74"/>
    <mergeCell ref="V75:AB75"/>
    <mergeCell ref="V76:AB76"/>
    <mergeCell ref="V77:AB77"/>
    <mergeCell ref="O49:S49"/>
    <mergeCell ref="O51:S51"/>
    <mergeCell ref="O53:S53"/>
    <mergeCell ref="K57:Q57"/>
    <mergeCell ref="Q65:S65"/>
    <mergeCell ref="Q66:S66"/>
    <mergeCell ref="Q72:S72"/>
    <mergeCell ref="I69:O69"/>
    <mergeCell ref="I74:O74"/>
    <mergeCell ref="Q74:S74"/>
    <mergeCell ref="I73:O73"/>
    <mergeCell ref="Q73:S73"/>
    <mergeCell ref="I66:O66"/>
    <mergeCell ref="H51:I51"/>
    <mergeCell ref="Q63:S63"/>
    <mergeCell ref="Q64:S64"/>
    <mergeCell ref="I72:O72"/>
  </mergeCells>
  <phoneticPr fontId="3" type="noConversion"/>
  <pageMargins left="0" right="0" top="0" bottom="0" header="0.5" footer="0.5"/>
  <pageSetup scale="89" orientation="portrait" r:id="rId1"/>
  <headerFooter alignWithMargins="0">
    <oddFooter xml:space="preserve">&amp;R
</oddFooter>
  </headerFooter>
  <rowBreaks count="1" manualBreakCount="1">
    <brk id="58" max="16383" man="1"/>
  </rowBreaks>
  <colBreaks count="2" manualBreakCount="2">
    <brk id="20" max="79" man="1"/>
    <brk id="30" max="1048575" man="1"/>
  </colBreaks>
  <ignoredErrors>
    <ignoredError sqref="X13 R47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47"/>
    <pageSetUpPr fitToPage="1"/>
  </sheetPr>
  <dimension ref="A1:H232"/>
  <sheetViews>
    <sheetView workbookViewId="0">
      <selection activeCell="I47" sqref="I47"/>
    </sheetView>
  </sheetViews>
  <sheetFormatPr defaultRowHeight="12.75"/>
  <cols>
    <col min="1" max="1" width="4.85546875" style="2" customWidth="1"/>
    <col min="2" max="2" width="7.5703125" style="2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9.5703125" hidden="1" customWidth="1"/>
    <col min="9" max="9" width="14.85546875" customWidth="1"/>
    <col min="10" max="10" width="10.28515625" customWidth="1"/>
    <col min="11" max="11" width="16.42578125" customWidth="1"/>
  </cols>
  <sheetData>
    <row r="1" spans="1:8" ht="18">
      <c r="E1" s="181" t="s">
        <v>213</v>
      </c>
    </row>
    <row r="3" spans="1:8"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" t="s">
        <v>41</v>
      </c>
      <c r="H3" s="37" t="str">
        <f>IF('Labor 1'!T4="","",'Labor 1'!T4)</f>
        <v/>
      </c>
    </row>
    <row r="4" spans="1:8">
      <c r="G4" s="2"/>
      <c r="H4" s="182"/>
    </row>
    <row r="5" spans="1:8">
      <c r="B5" s="1" t="s">
        <v>43</v>
      </c>
      <c r="C5" s="379" t="str">
        <f>IF('Labor 1'!C6:H6="","",'Labor 1'!C6:H6)</f>
        <v/>
      </c>
      <c r="D5" s="379"/>
      <c r="E5" s="1"/>
      <c r="F5" s="2"/>
    </row>
    <row r="6" spans="1:8">
      <c r="C6" s="2"/>
      <c r="F6" s="1"/>
    </row>
    <row r="7" spans="1:8">
      <c r="A7" s="18" t="s">
        <v>45</v>
      </c>
      <c r="B7" s="427" t="s">
        <v>46</v>
      </c>
      <c r="C7" s="428"/>
      <c r="D7" s="427" t="s">
        <v>3</v>
      </c>
      <c r="E7" s="429"/>
      <c r="F7" s="428"/>
      <c r="G7" s="2"/>
      <c r="H7" s="2"/>
    </row>
    <row r="8" spans="1:8">
      <c r="A8" s="19"/>
      <c r="B8" s="430"/>
      <c r="C8" s="431"/>
      <c r="D8" s="430"/>
      <c r="E8" s="377"/>
      <c r="F8" s="431"/>
      <c r="G8" s="23"/>
    </row>
    <row r="9" spans="1:8">
      <c r="A9" s="5" t="str">
        <f>IF('Material 1'!A9=0,"",'Material 1'!A9)</f>
        <v/>
      </c>
      <c r="B9" s="364" t="str">
        <f>IF('Material 1'!B9:C9=0,"",'Material 1'!B9:C9)</f>
        <v/>
      </c>
      <c r="C9" s="350"/>
      <c r="D9" s="439" t="str">
        <f>IF('Material 1'!D9:F9=0,"",'Material 1'!D9:F9)</f>
        <v/>
      </c>
      <c r="E9" s="361"/>
      <c r="F9" s="362"/>
      <c r="G9" s="23"/>
      <c r="H9" s="23"/>
    </row>
    <row r="10" spans="1:8">
      <c r="A10" s="5" t="str">
        <f>IF('Material 1'!A10=0,"",'Material 1'!A10)</f>
        <v/>
      </c>
      <c r="B10" s="349" t="str">
        <f>IF('Material 1'!B10:C10=0,"",'Material 1'!B10:C10)</f>
        <v/>
      </c>
      <c r="C10" s="350"/>
      <c r="D10" s="328" t="str">
        <f>IF('Material 1'!D10:F10=0,"",'Material 1'!D10:F10)</f>
        <v/>
      </c>
      <c r="E10" s="328"/>
      <c r="F10" s="328"/>
      <c r="G10" s="23"/>
      <c r="H10" s="23"/>
    </row>
    <row r="11" spans="1:8">
      <c r="A11" s="5" t="str">
        <f>IF('Material 1'!A11=0,"",'Material 1'!A11)</f>
        <v/>
      </c>
      <c r="B11" s="349" t="str">
        <f>IF('Material 1'!B11:C11=0,"",'Material 1'!B11:C11)</f>
        <v/>
      </c>
      <c r="C11" s="350"/>
      <c r="D11" s="327" t="str">
        <f>IF('Material 1'!D11:F11=0,"",'Material 1'!D11:F11)</f>
        <v/>
      </c>
      <c r="E11" s="328"/>
      <c r="F11" s="328"/>
      <c r="G11" s="23"/>
      <c r="H11" s="23"/>
    </row>
    <row r="12" spans="1:8">
      <c r="A12" s="5" t="str">
        <f>IF('Material 1'!A12=0,"",'Material 1'!A12)</f>
        <v/>
      </c>
      <c r="B12" s="349" t="str">
        <f>IF('Material 1'!B12:C12=0,"",'Material 1'!B12:C12)</f>
        <v/>
      </c>
      <c r="C12" s="350"/>
      <c r="D12" s="328" t="str">
        <f>IF('Material 1'!D12:F12=0,"",'Material 1'!D12:F12)</f>
        <v/>
      </c>
      <c r="E12" s="328"/>
      <c r="F12" s="328"/>
      <c r="G12" s="23"/>
      <c r="H12" s="23"/>
    </row>
    <row r="13" spans="1:8">
      <c r="A13" s="5" t="str">
        <f>IF('Material 1'!A13=0,"",'Material 1'!A13)</f>
        <v/>
      </c>
      <c r="B13" s="349" t="str">
        <f>IF('Material 1'!B13:C13=0,"",'Material 1'!B13:C13)</f>
        <v/>
      </c>
      <c r="C13" s="350"/>
      <c r="D13" s="328" t="str">
        <f>IF('Material 1'!D13:F13=0,"",'Material 1'!D13:F13)</f>
        <v/>
      </c>
      <c r="E13" s="328"/>
      <c r="F13" s="328"/>
      <c r="G13" s="23"/>
      <c r="H13" s="23"/>
    </row>
    <row r="14" spans="1:8">
      <c r="A14" s="5" t="str">
        <f>IF('Material 1'!A14=0,"",'Material 1'!A14)</f>
        <v/>
      </c>
      <c r="B14" s="349" t="str">
        <f>IF('Material 1'!B14:C14=0,"",'Material 1'!B14:C14)</f>
        <v/>
      </c>
      <c r="C14" s="350"/>
      <c r="D14" s="328" t="str">
        <f>IF('Material 1'!D14:F14=0,"",'Material 1'!D14:F14)</f>
        <v/>
      </c>
      <c r="E14" s="328"/>
      <c r="F14" s="328"/>
      <c r="G14" s="23"/>
      <c r="H14" s="23"/>
    </row>
    <row r="15" spans="1:8">
      <c r="A15" s="5" t="str">
        <f>IF('Material 1'!A15=0,"",'Material 1'!A15)</f>
        <v/>
      </c>
      <c r="B15" s="364" t="str">
        <f>IF('Material 1'!B15:C15=0,"",'Material 1'!B15:C15)</f>
        <v/>
      </c>
      <c r="C15" s="350"/>
      <c r="D15" s="327" t="str">
        <f>IF('Material 1'!D15:F15=0,"",'Material 1'!D15:F15)</f>
        <v/>
      </c>
      <c r="E15" s="328"/>
      <c r="F15" s="328"/>
      <c r="G15" s="23"/>
      <c r="H15" s="23"/>
    </row>
    <row r="16" spans="1:8">
      <c r="A16" s="5" t="str">
        <f>IF('Material 1'!A16=0,"",'Material 1'!A16)</f>
        <v/>
      </c>
      <c r="B16" s="364" t="str">
        <f>IF('Material 1'!B16:C16=0,"",'Material 1'!B16:C16)</f>
        <v/>
      </c>
      <c r="C16" s="350"/>
      <c r="D16" s="327" t="str">
        <f>IF('Material 1'!D16:F16=0,"",'Material 1'!D16:F16)</f>
        <v/>
      </c>
      <c r="E16" s="328"/>
      <c r="F16" s="328"/>
      <c r="G16" s="23"/>
      <c r="H16" s="23"/>
    </row>
    <row r="17" spans="1:8">
      <c r="A17" s="5" t="str">
        <f>IF('Material 1'!A17=0,"",'Material 1'!A17)</f>
        <v/>
      </c>
      <c r="B17" s="349" t="str">
        <f>IF('Material 1'!B17:C17=0,"",'Material 1'!B17:C17)</f>
        <v/>
      </c>
      <c r="C17" s="350"/>
      <c r="D17" s="328" t="str">
        <f>IF('Material 1'!D17:F17=0,"",'Material 1'!D17:F17)</f>
        <v/>
      </c>
      <c r="E17" s="328"/>
      <c r="F17" s="328"/>
      <c r="G17" s="23"/>
      <c r="H17" s="23"/>
    </row>
    <row r="18" spans="1:8">
      <c r="A18" s="5" t="str">
        <f>IF('Material 1'!A18=0,"",'Material 1'!A18)</f>
        <v/>
      </c>
      <c r="B18" s="349" t="str">
        <f>IF('Material 1'!B18:C18=0,"",'Material 1'!B18:C18)</f>
        <v/>
      </c>
      <c r="C18" s="350"/>
      <c r="D18" s="328" t="str">
        <f>IF('Material 1'!D18:F18=0,"",'Material 1'!D18:F18)</f>
        <v/>
      </c>
      <c r="E18" s="328"/>
      <c r="F18" s="328"/>
      <c r="G18" s="23"/>
      <c r="H18" s="23"/>
    </row>
    <row r="19" spans="1:8">
      <c r="A19" s="5" t="str">
        <f>IF('Material 1'!A19=0,"",'Material 1'!A19)</f>
        <v/>
      </c>
      <c r="B19" s="364" t="str">
        <f>IF('Material 1'!B19:C19=0,"",'Material 1'!B19:C19)</f>
        <v/>
      </c>
      <c r="C19" s="350"/>
      <c r="D19" s="327" t="str">
        <f>IF('Material 1'!D19:F19=0,"",'Material 1'!D19:F19)</f>
        <v/>
      </c>
      <c r="E19" s="328"/>
      <c r="F19" s="328"/>
      <c r="G19" s="23"/>
      <c r="H19" s="23"/>
    </row>
    <row r="20" spans="1:8">
      <c r="A20" s="5" t="str">
        <f>IF('Material 1'!A20=0,"",'Material 1'!A20)</f>
        <v/>
      </c>
      <c r="B20" s="349" t="str">
        <f>IF('Material 1'!B20:C20=0,"",'Material 1'!B20:C20)</f>
        <v/>
      </c>
      <c r="C20" s="350"/>
      <c r="D20" s="328" t="str">
        <f>IF('Material 1'!D20:F20=0,"",'Material 1'!D20:F20)</f>
        <v/>
      </c>
      <c r="E20" s="328"/>
      <c r="F20" s="328"/>
      <c r="G20" s="23"/>
      <c r="H20" s="23"/>
    </row>
    <row r="21" spans="1:8">
      <c r="A21" s="5" t="str">
        <f>IF('Material 1'!A21=0,"",'Material 1'!A21)</f>
        <v/>
      </c>
      <c r="B21" s="349" t="str">
        <f>IF('Material 1'!B21:C21=0,"",'Material 1'!B21:C21)</f>
        <v/>
      </c>
      <c r="C21" s="350"/>
      <c r="D21" s="328" t="str">
        <f>IF('Material 1'!D21:F21=0,"",'Material 1'!D21:F21)</f>
        <v/>
      </c>
      <c r="E21" s="328"/>
      <c r="F21" s="328"/>
      <c r="G21" s="23"/>
      <c r="H21" s="23"/>
    </row>
    <row r="22" spans="1:8">
      <c r="A22" s="5" t="str">
        <f>IF('Material 1'!A22=0,"",'Material 1'!A22)</f>
        <v/>
      </c>
      <c r="B22" s="349" t="str">
        <f>IF('Material 1'!B22:C22=0,"",'Material 1'!B22:C22)</f>
        <v/>
      </c>
      <c r="C22" s="350"/>
      <c r="D22" s="328" t="str">
        <f>IF('Material 1'!D22:F22=0,"",'Material 1'!D22:F22)</f>
        <v/>
      </c>
      <c r="E22" s="328"/>
      <c r="F22" s="328"/>
      <c r="G22" s="23"/>
      <c r="H22" s="23"/>
    </row>
    <row r="23" spans="1:8">
      <c r="A23" s="5" t="str">
        <f>IF('Material 1'!A23=0,"",'Material 1'!A23)</f>
        <v/>
      </c>
      <c r="B23" s="349" t="str">
        <f>IF('Material 1'!B23:C23=0,"",'Material 1'!B23:C23)</f>
        <v/>
      </c>
      <c r="C23" s="350"/>
      <c r="D23" s="327" t="str">
        <f>IF('Material 1'!D23:F23=0,"",'Material 1'!D23:F23)</f>
        <v/>
      </c>
      <c r="E23" s="328"/>
      <c r="F23" s="328"/>
      <c r="G23" s="23"/>
      <c r="H23" s="23"/>
    </row>
    <row r="24" spans="1:8">
      <c r="A24" s="5" t="str">
        <f>IF('Material 1'!A24=0,"",'Material 1'!A24)</f>
        <v/>
      </c>
      <c r="B24" s="349" t="str">
        <f>IF('Material 1'!B24:C24=0,"",'Material 1'!B24:C24)</f>
        <v/>
      </c>
      <c r="C24" s="350"/>
      <c r="D24" s="327" t="str">
        <f>IF('Material 1'!D24:F24=0,"",'Material 1'!D24:F24)</f>
        <v/>
      </c>
      <c r="E24" s="328"/>
      <c r="F24" s="328"/>
      <c r="G24" s="23"/>
      <c r="H24" s="23"/>
    </row>
    <row r="25" spans="1:8">
      <c r="A25" s="5" t="str">
        <f>IF('Material 1'!A25=0,"",'Material 1'!A25)</f>
        <v/>
      </c>
      <c r="B25" s="349" t="str">
        <f>IF('Material 1'!B25:C25=0,"",'Material 1'!B25:C25)</f>
        <v/>
      </c>
      <c r="C25" s="350"/>
      <c r="D25" s="328" t="str">
        <f>IF('Material 1'!D25:F25=0,"",'Material 1'!D25:F25)</f>
        <v/>
      </c>
      <c r="E25" s="328"/>
      <c r="F25" s="328"/>
      <c r="G25" s="23"/>
      <c r="H25" s="23"/>
    </row>
    <row r="26" spans="1:8">
      <c r="A26" s="5" t="str">
        <f>IF('Material 1'!A26=0,"",'Material 1'!A26)</f>
        <v/>
      </c>
      <c r="B26" s="364" t="str">
        <f>IF('Material 1'!B26:C26=0,"",'Material 1'!B26:C26)</f>
        <v/>
      </c>
      <c r="C26" s="350"/>
      <c r="D26" s="327" t="str">
        <f>IF('Material 1'!D26:F26=0,"",'Material 1'!D26:F26)</f>
        <v/>
      </c>
      <c r="E26" s="328"/>
      <c r="F26" s="328"/>
      <c r="G26" s="23"/>
      <c r="H26" s="23"/>
    </row>
    <row r="27" spans="1:8">
      <c r="A27" s="5" t="str">
        <f>IF('Material 1'!A27=0,"",'Material 1'!A27)</f>
        <v/>
      </c>
      <c r="B27" s="349" t="str">
        <f>IF('Material 1'!B27:C27=0,"",'Material 1'!B27:C27)</f>
        <v/>
      </c>
      <c r="C27" s="350"/>
      <c r="D27" s="328" t="str">
        <f>IF('Material 1'!D27:F27=0,"",'Material 1'!D27:F27)</f>
        <v/>
      </c>
      <c r="E27" s="328"/>
      <c r="F27" s="328"/>
      <c r="G27" s="23"/>
      <c r="H27" s="23"/>
    </row>
    <row r="28" spans="1:8">
      <c r="A28" s="5" t="str">
        <f>IF('Material 1'!A28=0,"",'Material 1'!A28)</f>
        <v/>
      </c>
      <c r="B28" s="349" t="str">
        <f>IF('Material 1'!B28:C28=0,"",'Material 1'!B28:C28)</f>
        <v/>
      </c>
      <c r="C28" s="350"/>
      <c r="D28" s="328" t="str">
        <f>IF('Material 1'!D28:F28=0,"",'Material 1'!D28:F28)</f>
        <v/>
      </c>
      <c r="E28" s="328"/>
      <c r="F28" s="328"/>
      <c r="G28" s="23"/>
      <c r="H28" s="23"/>
    </row>
    <row r="29" spans="1:8">
      <c r="A29" s="5" t="str">
        <f>IF('Material 1'!A29=0,"",'Material 1'!A29)</f>
        <v/>
      </c>
      <c r="B29" s="349" t="str">
        <f>IF('Material 1'!B29:C29=0,"",'Material 1'!B29:C29)</f>
        <v/>
      </c>
      <c r="C29" s="350"/>
      <c r="D29" s="328" t="str">
        <f>IF('Material 1'!D29:F29=0,"",'Material 1'!D29:F29)</f>
        <v/>
      </c>
      <c r="E29" s="328"/>
      <c r="F29" s="328"/>
      <c r="G29" s="23"/>
      <c r="H29" s="23"/>
    </row>
    <row r="30" spans="1:8">
      <c r="A30" s="5" t="str">
        <f>IF('Material 1'!A30=0,"",'Material 1'!A30)</f>
        <v/>
      </c>
      <c r="B30" s="349" t="str">
        <f>IF('Material 1'!B30:C30=0,"",'Material 1'!B30:C30)</f>
        <v/>
      </c>
      <c r="C30" s="350"/>
      <c r="D30" s="328" t="str">
        <f>IF('Material 1'!D30:F30=0,"",'Material 1'!D30:F30)</f>
        <v/>
      </c>
      <c r="E30" s="328"/>
      <c r="F30" s="328"/>
      <c r="G30" s="23"/>
      <c r="H30" s="23"/>
    </row>
    <row r="31" spans="1:8">
      <c r="A31" s="5" t="str">
        <f>IF('Material 1'!A31=0,"",'Material 1'!A31)</f>
        <v/>
      </c>
      <c r="B31" s="349" t="str">
        <f>IF('Material 1'!B31:C31=0,"",'Material 1'!B31:C31)</f>
        <v/>
      </c>
      <c r="C31" s="350"/>
      <c r="D31" s="328" t="str">
        <f>IF('Material 1'!D31:F31=0,"",'Material 1'!D31:F31)</f>
        <v/>
      </c>
      <c r="E31" s="328"/>
      <c r="F31" s="328"/>
      <c r="G31" s="23"/>
      <c r="H31" s="23"/>
    </row>
    <row r="32" spans="1:8">
      <c r="A32" s="5" t="str">
        <f>IF('Material 1'!A32=0,"",'Material 1'!A32)</f>
        <v/>
      </c>
      <c r="B32" s="349" t="str">
        <f>IF('Material 1'!B32:C32=0,"",'Material 1'!B32:C32)</f>
        <v/>
      </c>
      <c r="C32" s="350"/>
      <c r="D32" s="328" t="str">
        <f>IF('Material 1'!D32:F32=0,"",'Material 1'!D32:F32)</f>
        <v/>
      </c>
      <c r="E32" s="328"/>
      <c r="F32" s="328"/>
      <c r="G32" s="23"/>
      <c r="H32" s="23"/>
    </row>
    <row r="33" spans="1:8">
      <c r="A33" s="5" t="str">
        <f>IF('Material 1'!A33=0,"",'Material 1'!A33)</f>
        <v/>
      </c>
      <c r="B33" s="349" t="str">
        <f>IF('Material 1'!B33:C33=0,"",'Material 1'!B33:C33)</f>
        <v/>
      </c>
      <c r="C33" s="350"/>
      <c r="D33" s="328" t="str">
        <f>IF('Material 1'!D33:F33=0,"",'Material 1'!D33:F33)</f>
        <v/>
      </c>
      <c r="E33" s="328"/>
      <c r="F33" s="328"/>
      <c r="G33" s="23"/>
      <c r="H33" s="23"/>
    </row>
    <row r="34" spans="1:8">
      <c r="A34" s="5" t="str">
        <f>IF('Material 1'!A34=0,"",'Material 1'!A34)</f>
        <v/>
      </c>
      <c r="B34" s="349" t="str">
        <f>IF('Material 1'!B34:C34=0,"",'Material 1'!B34:C34)</f>
        <v/>
      </c>
      <c r="C34" s="350"/>
      <c r="D34" s="328" t="str">
        <f>IF('Material 1'!D34:F34=0,"",'Material 1'!D34:F34)</f>
        <v/>
      </c>
      <c r="E34" s="328"/>
      <c r="F34" s="328"/>
      <c r="G34" s="23"/>
      <c r="H34" s="23"/>
    </row>
    <row r="35" spans="1:8">
      <c r="A35" s="5" t="str">
        <f>IF('Material 1'!A35=0,"",'Material 1'!A35)</f>
        <v/>
      </c>
      <c r="B35" s="349" t="str">
        <f>IF('Material 1'!B35:C35=0,"",'Material 1'!B35:C35)</f>
        <v/>
      </c>
      <c r="C35" s="350"/>
      <c r="D35" s="328" t="str">
        <f>IF('Material 1'!D35:F35=0,"",'Material 1'!D35:F35)</f>
        <v/>
      </c>
      <c r="E35" s="328"/>
      <c r="F35" s="328"/>
      <c r="G35" s="23"/>
      <c r="H35" s="23"/>
    </row>
    <row r="36" spans="1:8">
      <c r="A36" s="5" t="str">
        <f>IF('Material 1'!A36=0,"",'Material 1'!A36)</f>
        <v/>
      </c>
      <c r="B36" s="349" t="str">
        <f>IF('Material 1'!B36:C36=0,"",'Material 1'!B36:C36)</f>
        <v/>
      </c>
      <c r="C36" s="350"/>
      <c r="D36" s="328" t="str">
        <f>IF('Material 1'!D36:F36=0,"",'Material 1'!D36:F36)</f>
        <v/>
      </c>
      <c r="E36" s="328"/>
      <c r="F36" s="328"/>
      <c r="G36" s="23"/>
      <c r="H36" s="23"/>
    </row>
    <row r="37" spans="1:8">
      <c r="A37" s="5" t="str">
        <f>IF('Material 1'!A37=0,"",'Material 1'!A37)</f>
        <v/>
      </c>
      <c r="B37" s="349" t="str">
        <f>IF('Material 1'!B37:C37=0,"",'Material 1'!B37:C37)</f>
        <v/>
      </c>
      <c r="C37" s="350"/>
      <c r="D37" s="328" t="str">
        <f>IF('Material 1'!D37:F37=0,"",'Material 1'!D37:F37)</f>
        <v/>
      </c>
      <c r="E37" s="328"/>
      <c r="F37" s="328"/>
      <c r="G37" s="23"/>
      <c r="H37" s="23"/>
    </row>
    <row r="38" spans="1:8">
      <c r="A38" s="5" t="str">
        <f>IF('Material 1'!A38=0,"",'Material 1'!A38)</f>
        <v/>
      </c>
      <c r="B38" s="349" t="str">
        <f>IF('Material 1'!B38:C38=0,"",'Material 1'!B38:C38)</f>
        <v/>
      </c>
      <c r="C38" s="350"/>
      <c r="D38" s="328" t="str">
        <f>IF('Material 1'!D38:F38=0,"",'Material 1'!D38:F38)</f>
        <v/>
      </c>
      <c r="E38" s="328"/>
      <c r="F38" s="328"/>
      <c r="G38" s="23"/>
      <c r="H38" s="23"/>
    </row>
    <row r="39" spans="1:8">
      <c r="A39" s="5" t="str">
        <f>IF('Material 1'!A39=0,"",'Material 1'!A39)</f>
        <v/>
      </c>
      <c r="B39" s="349" t="str">
        <f>IF('Material 1'!B39:C39=0,"",'Material 1'!B39:C39)</f>
        <v/>
      </c>
      <c r="C39" s="350"/>
      <c r="D39" s="328" t="str">
        <f>IF('Material 1'!D39:F39=0,"",'Material 1'!D39:F39)</f>
        <v/>
      </c>
      <c r="E39" s="328"/>
      <c r="F39" s="328"/>
      <c r="G39" s="23"/>
      <c r="H39" s="23"/>
    </row>
    <row r="40" spans="1:8">
      <c r="A40" s="5" t="str">
        <f>IF('Material 1'!A40=0,"",'Material 1'!A40)</f>
        <v/>
      </c>
      <c r="B40" s="364" t="str">
        <f>IF('Material 1'!B40:C40=0,"",'Material 1'!B40:C40)</f>
        <v/>
      </c>
      <c r="C40" s="350"/>
      <c r="D40" s="327" t="str">
        <f>IF('Material 1'!D40:F40=0,"",'Material 1'!D40:F40)</f>
        <v/>
      </c>
      <c r="E40" s="328"/>
      <c r="F40" s="328"/>
      <c r="G40" s="23"/>
      <c r="H40" s="23"/>
    </row>
    <row r="41" spans="1:8">
      <c r="A41" s="5" t="str">
        <f>IF('Material 1'!A41=0,"",'Material 1'!A41)</f>
        <v/>
      </c>
      <c r="B41" s="349" t="str">
        <f>IF('Material 1'!B41:C41=0,"",'Material 1'!B41:C41)</f>
        <v/>
      </c>
      <c r="C41" s="350"/>
      <c r="D41" s="328" t="str">
        <f>IF('Material 1'!D41:F41=0,"",'Material 1'!D41:F41)</f>
        <v/>
      </c>
      <c r="E41" s="328"/>
      <c r="F41" s="328"/>
      <c r="G41" s="23"/>
      <c r="H41" s="23"/>
    </row>
    <row r="42" spans="1:8">
      <c r="A42" s="5" t="str">
        <f>IF('Material 1'!A42=0,"",'Material 1'!A42)</f>
        <v/>
      </c>
      <c r="B42" s="349" t="str">
        <f>IF('Material 1'!B42:C42=0,"",'Material 1'!B42:C42)</f>
        <v/>
      </c>
      <c r="C42" s="350"/>
      <c r="D42" s="328" t="str">
        <f>IF('Material 1'!D42:F42=0,"",'Material 1'!D42:F42)</f>
        <v/>
      </c>
      <c r="E42" s="328"/>
      <c r="F42" s="328"/>
      <c r="G42" s="23"/>
      <c r="H42" s="23"/>
    </row>
    <row r="43" spans="1:8">
      <c r="A43" s="5" t="str">
        <f>IF('Material 1'!A43=0,"",'Material 1'!A43)</f>
        <v/>
      </c>
      <c r="B43" s="349" t="str">
        <f>IF('Material 1'!B43:C43=0,"",'Material 1'!B43:C43)</f>
        <v/>
      </c>
      <c r="C43" s="350"/>
      <c r="D43" s="328" t="str">
        <f>IF('Material 1'!D43:F43=0,"",'Material 1'!D43:F43)</f>
        <v/>
      </c>
      <c r="E43" s="328"/>
      <c r="F43" s="328"/>
      <c r="G43" s="23"/>
      <c r="H43" s="23"/>
    </row>
    <row r="44" spans="1:8">
      <c r="A44" s="5" t="str">
        <f>IF('Material 1'!A44=0,"",'Material 1'!A44)</f>
        <v/>
      </c>
      <c r="B44" s="349" t="str">
        <f>IF('Material 1'!B44:C44=0,"",'Material 1'!B44:C44)</f>
        <v/>
      </c>
      <c r="C44" s="350"/>
      <c r="D44" s="328" t="str">
        <f>IF('Material 1'!D44:F44=0,"",'Material 1'!D44:F44)</f>
        <v/>
      </c>
      <c r="E44" s="328"/>
      <c r="F44" s="328"/>
      <c r="G44" s="23"/>
      <c r="H44" s="23"/>
    </row>
    <row r="45" spans="1:8">
      <c r="A45" s="5" t="str">
        <f>IF('Material 1'!A45=0,"",'Material 1'!A45)</f>
        <v/>
      </c>
      <c r="B45" s="349" t="str">
        <f>IF('Material 1'!B45:C45=0,"",'Material 1'!B45:C45)</f>
        <v/>
      </c>
      <c r="C45" s="350"/>
      <c r="D45" s="328" t="str">
        <f>IF('Material 1'!D45:F45=0,"",'Material 1'!D45:F45)</f>
        <v/>
      </c>
      <c r="E45" s="328"/>
      <c r="F45" s="328"/>
      <c r="G45" s="23"/>
      <c r="H45" s="23"/>
    </row>
    <row r="46" spans="1:8">
      <c r="A46" s="5" t="str">
        <f>IF('Material 1'!A46=0,"",'Material 1'!A46)</f>
        <v/>
      </c>
      <c r="B46" s="349" t="str">
        <f>IF('Material 1'!B46:C46=0,"",'Material 1'!B46:C46)</f>
        <v/>
      </c>
      <c r="C46" s="350"/>
      <c r="D46" s="328" t="str">
        <f>IF('Material 1'!D46:F46=0,"",'Material 1'!D46:F46)</f>
        <v/>
      </c>
      <c r="E46" s="328"/>
      <c r="F46" s="328"/>
      <c r="G46" s="23"/>
      <c r="H46" s="23"/>
    </row>
    <row r="47" spans="1:8">
      <c r="A47" s="5" t="str">
        <f>IF('Material 1'!A47=0,"",'Material 1'!A47)</f>
        <v/>
      </c>
      <c r="B47" s="178" t="str">
        <f>IF('Material 1'!B47:C47=0,"",'Material 1'!B47:C47)</f>
        <v/>
      </c>
      <c r="C47" s="179"/>
      <c r="D47" s="360" t="str">
        <f>IF('Material 1'!D47:F47=0,"",'Material 1'!D47:F47)</f>
        <v/>
      </c>
      <c r="E47" s="361"/>
      <c r="F47" s="362"/>
      <c r="G47" s="23"/>
      <c r="H47" s="23"/>
    </row>
    <row r="48" spans="1:8">
      <c r="A48" s="5" t="str">
        <f>IF('Material 1'!A48=0,"",'Material 1'!A48)</f>
        <v/>
      </c>
      <c r="B48" s="349" t="str">
        <f>IF('Material 1'!B48:C48=0,"",'Material 1'!B48:C48)</f>
        <v/>
      </c>
      <c r="C48" s="350"/>
      <c r="D48" s="328" t="str">
        <f>IF('Material 1'!D48:F48=0,"",'Material 1'!D48:F48)</f>
        <v/>
      </c>
      <c r="E48" s="328"/>
      <c r="F48" s="328"/>
      <c r="G48" s="23"/>
      <c r="H48" s="23"/>
    </row>
    <row r="49" spans="1:8">
      <c r="A49" s="5" t="str">
        <f>IF('Material 1'!A49=0,"",'Material 1'!A49)</f>
        <v/>
      </c>
      <c r="B49" s="349" t="str">
        <f>IF('Material 1'!B49:C49=0,"",'Material 1'!B49:C49)</f>
        <v/>
      </c>
      <c r="C49" s="350"/>
      <c r="D49" s="328" t="str">
        <f>IF('Material 1'!D49:F49=0,"",'Material 1'!D49:F49)</f>
        <v/>
      </c>
      <c r="E49" s="328"/>
      <c r="F49" s="328"/>
      <c r="G49" s="23"/>
      <c r="H49" s="23"/>
    </row>
    <row r="50" spans="1:8">
      <c r="A50" s="5" t="str">
        <f>IF('Material 1'!A50=0,"",'Material 1'!A50)</f>
        <v/>
      </c>
      <c r="B50" s="349" t="str">
        <f>IF('Material 1'!B50:C50=0,"",'Material 1'!B50:C50)</f>
        <v/>
      </c>
      <c r="C50" s="350"/>
      <c r="D50" s="328" t="str">
        <f>IF('Material 1'!D50:F50=0,"",'Material 1'!D50:F50)</f>
        <v/>
      </c>
      <c r="E50" s="328"/>
      <c r="F50" s="328"/>
      <c r="G50" s="23"/>
      <c r="H50" s="23"/>
    </row>
    <row r="51" spans="1:8">
      <c r="A51" s="5" t="str">
        <f>IF('Material 1'!A51=0,"",'Material 1'!A51)</f>
        <v/>
      </c>
      <c r="B51" s="349" t="str">
        <f>IF('Material 1'!B51:C51=0,"",'Material 1'!B51:C51)</f>
        <v/>
      </c>
      <c r="C51" s="350"/>
      <c r="D51" s="328" t="str">
        <f>IF('Material 1'!D51:F51=0,"",'Material 1'!D51:F51)</f>
        <v/>
      </c>
      <c r="E51" s="328"/>
      <c r="F51" s="328"/>
      <c r="G51" s="23"/>
      <c r="H51" s="23"/>
    </row>
    <row r="52" spans="1:8">
      <c r="A52" s="5" t="str">
        <f>IF('Material 1'!A52=0,"",'Material 1'!A52)</f>
        <v/>
      </c>
      <c r="B52" s="364" t="str">
        <f>IF('Material 1'!B52:C52=0,"",'Material 1'!B52:C52)</f>
        <v>FARMERS PRIDE</v>
      </c>
      <c r="C52" s="350"/>
      <c r="D52" s="327" t="str">
        <f>IF('Material 1'!D52:F52=0,"",'Material 1'!D52:F52)</f>
        <v>EBM GEAR OIL</v>
      </c>
      <c r="E52" s="328"/>
      <c r="F52" s="328"/>
      <c r="G52" s="23"/>
      <c r="H52" s="23"/>
    </row>
    <row r="53" spans="1:8">
      <c r="A53" s="5" t="str">
        <f>IF('Material 1'!A53=0,"",'Material 1'!A53)</f>
        <v/>
      </c>
      <c r="B53" s="364" t="str">
        <f>IF('Material 1'!B53:C53=0,"",'Material 1'!B53:C53)</f>
        <v>FARMERS PRIDE</v>
      </c>
      <c r="C53" s="350"/>
      <c r="D53" s="327" t="str">
        <f>IF('Material 1'!D53:F53=0,"",'Material 1'!D53:F53)</f>
        <v>PELLET MILL DRIVE OIL</v>
      </c>
      <c r="E53" s="328"/>
      <c r="F53" s="328"/>
    </row>
    <row r="54" spans="1:8">
      <c r="A54" s="23"/>
      <c r="B54" s="23"/>
    </row>
    <row r="55" spans="1:8">
      <c r="A55"/>
      <c r="B55"/>
    </row>
    <row r="56" spans="1:8" ht="13.5" customHeight="1">
      <c r="A56" s="172"/>
      <c r="B56" s="23"/>
    </row>
    <row r="57" spans="1:8">
      <c r="A57"/>
      <c r="B57"/>
    </row>
    <row r="58" spans="1:8" ht="13.5" customHeight="1">
      <c r="A58" s="23"/>
      <c r="B58" s="23"/>
    </row>
    <row r="59" spans="1:8">
      <c r="A59" s="171"/>
      <c r="B59"/>
    </row>
    <row r="60" spans="1:8">
      <c r="A60"/>
      <c r="B60"/>
    </row>
    <row r="61" spans="1:8">
      <c r="A61"/>
      <c r="B61"/>
    </row>
    <row r="62" spans="1:8">
      <c r="A62"/>
      <c r="B62"/>
    </row>
    <row r="63" spans="1:8">
      <c r="A63"/>
      <c r="B63"/>
    </row>
    <row r="64" spans="1:8">
      <c r="A64"/>
      <c r="B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</sheetData>
  <sheetProtection sheet="1" objects="1" scenarios="1" selectLockedCells="1"/>
  <mergeCells count="95">
    <mergeCell ref="B53:C53"/>
    <mergeCell ref="D53:F53"/>
    <mergeCell ref="B10:C10"/>
    <mergeCell ref="D10:F10"/>
    <mergeCell ref="B13:C13"/>
    <mergeCell ref="D13:F13"/>
    <mergeCell ref="B12:C12"/>
    <mergeCell ref="D12:F12"/>
    <mergeCell ref="B14:C14"/>
    <mergeCell ref="B15:C15"/>
    <mergeCell ref="D15:F15"/>
    <mergeCell ref="B16:C16"/>
    <mergeCell ref="B11:C11"/>
    <mergeCell ref="D11:F11"/>
    <mergeCell ref="B22:C22"/>
    <mergeCell ref="D22:F22"/>
    <mergeCell ref="C3:D3"/>
    <mergeCell ref="C5:D5"/>
    <mergeCell ref="B7:C7"/>
    <mergeCell ref="D7:F7"/>
    <mergeCell ref="B8:C8"/>
    <mergeCell ref="D8:F8"/>
    <mergeCell ref="B9:C9"/>
    <mergeCell ref="D9:F9"/>
    <mergeCell ref="D14:F14"/>
    <mergeCell ref="B21:C21"/>
    <mergeCell ref="D21:F21"/>
    <mergeCell ref="D16:F16"/>
    <mergeCell ref="B18:C18"/>
    <mergeCell ref="D18:F18"/>
    <mergeCell ref="B19:C19"/>
    <mergeCell ref="D19:F19"/>
    <mergeCell ref="B20:C20"/>
    <mergeCell ref="D20:F20"/>
    <mergeCell ref="B17:C17"/>
    <mergeCell ref="D17:F17"/>
    <mergeCell ref="D23:F23"/>
    <mergeCell ref="B27:C27"/>
    <mergeCell ref="D27:F27"/>
    <mergeCell ref="B25:C25"/>
    <mergeCell ref="D25:F25"/>
    <mergeCell ref="B24:C24"/>
    <mergeCell ref="D24:F24"/>
    <mergeCell ref="B23:C23"/>
    <mergeCell ref="B31:C31"/>
    <mergeCell ref="D31:F31"/>
    <mergeCell ref="B26:C26"/>
    <mergeCell ref="D26:F26"/>
    <mergeCell ref="B29:C29"/>
    <mergeCell ref="D29:F29"/>
    <mergeCell ref="B30:C30"/>
    <mergeCell ref="D30:F30"/>
    <mergeCell ref="B28:C28"/>
    <mergeCell ref="D28:F28"/>
    <mergeCell ref="B32:C32"/>
    <mergeCell ref="D32:F32"/>
    <mergeCell ref="B35:C35"/>
    <mergeCell ref="D35:F35"/>
    <mergeCell ref="B33:C33"/>
    <mergeCell ref="D33:F33"/>
    <mergeCell ref="B34:C34"/>
    <mergeCell ref="D34:F34"/>
    <mergeCell ref="B36:C36"/>
    <mergeCell ref="D36:F36"/>
    <mergeCell ref="B41:C41"/>
    <mergeCell ref="D41:F41"/>
    <mergeCell ref="B38:C38"/>
    <mergeCell ref="D38:F38"/>
    <mergeCell ref="B42:C42"/>
    <mergeCell ref="D42:F42"/>
    <mergeCell ref="D49:F49"/>
    <mergeCell ref="B45:C45"/>
    <mergeCell ref="B37:C37"/>
    <mergeCell ref="D37:F37"/>
    <mergeCell ref="B39:C39"/>
    <mergeCell ref="D39:F39"/>
    <mergeCell ref="B43:C43"/>
    <mergeCell ref="D43:F43"/>
    <mergeCell ref="B40:C40"/>
    <mergeCell ref="D40:F40"/>
    <mergeCell ref="B44:C44"/>
    <mergeCell ref="D44:F44"/>
    <mergeCell ref="B52:C52"/>
    <mergeCell ref="D52:F52"/>
    <mergeCell ref="D45:F45"/>
    <mergeCell ref="B46:C46"/>
    <mergeCell ref="D46:F46"/>
    <mergeCell ref="D47:F47"/>
    <mergeCell ref="B48:C48"/>
    <mergeCell ref="D48:F48"/>
    <mergeCell ref="B51:C51"/>
    <mergeCell ref="D51:F51"/>
    <mergeCell ref="B50:C50"/>
    <mergeCell ref="D50:F50"/>
    <mergeCell ref="B49:C49"/>
  </mergeCells>
  <phoneticPr fontId="0" type="noConversion"/>
  <pageMargins left="0.75" right="0.75" top="0.5" bottom="0.5" header="0.5" footer="0.5"/>
  <pageSetup scale="88" orientation="portrait" r:id="rId1"/>
  <headerFooter alignWithMargins="0"/>
  <ignoredErrors>
    <ignoredError sqref="H3 D10:F52 B9 A9:A52 D9 C3 C5 F3 B10:C5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47"/>
    <pageSetUpPr fitToPage="1"/>
  </sheetPr>
  <dimension ref="A1:H52"/>
  <sheetViews>
    <sheetView workbookViewId="0">
      <selection activeCell="H44" sqref="H4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213</v>
      </c>
    </row>
    <row r="2" spans="1:8">
      <c r="A2" s="2"/>
      <c r="B2" s="2"/>
    </row>
    <row r="3" spans="1:8">
      <c r="A3" s="2"/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" t="s">
        <v>41</v>
      </c>
      <c r="H3" s="37" t="str">
        <f>IF('Labor 1'!T4="","",'Labor 1'!T4)</f>
        <v/>
      </c>
    </row>
    <row r="4" spans="1:8">
      <c r="A4" s="2"/>
      <c r="B4" s="2"/>
      <c r="G4" s="2"/>
      <c r="H4" s="182"/>
    </row>
    <row r="5" spans="1:8">
      <c r="A5" s="2"/>
      <c r="B5" s="1" t="s">
        <v>43</v>
      </c>
      <c r="C5" s="379" t="str">
        <f>IF('Labor 1'!C6:H6="","",'Labor 1'!C6:H6)</f>
        <v/>
      </c>
      <c r="D5" s="379"/>
      <c r="E5" s="1"/>
      <c r="F5" s="2"/>
    </row>
    <row r="6" spans="1:8">
      <c r="A6" s="18" t="s">
        <v>45</v>
      </c>
      <c r="B6" s="427" t="s">
        <v>46</v>
      </c>
      <c r="C6" s="428"/>
      <c r="D6" s="427" t="s">
        <v>3</v>
      </c>
      <c r="E6" s="429"/>
      <c r="F6" s="428"/>
    </row>
    <row r="7" spans="1:8" ht="13.5" thickBot="1">
      <c r="A7" s="202"/>
      <c r="B7" s="388"/>
      <c r="C7" s="389"/>
      <c r="D7" s="388"/>
      <c r="E7" s="440"/>
      <c r="F7" s="389"/>
      <c r="G7" s="23"/>
    </row>
    <row r="8" spans="1:8">
      <c r="A8" s="19" t="str">
        <f>IF('Material 2'!A9=0,"",'Material 2'!A9)</f>
        <v/>
      </c>
      <c r="B8" s="430" t="str">
        <f>IF('Material 2'!B9:C9=0,"",'Material 2'!B9:C9)</f>
        <v/>
      </c>
      <c r="C8" s="431"/>
      <c r="D8" s="441" t="str">
        <f>IF('Material 2'!D9:F9=0,"",'Material 2'!D9:F9)</f>
        <v/>
      </c>
      <c r="E8" s="379"/>
      <c r="F8" s="442"/>
    </row>
    <row r="9" spans="1:8">
      <c r="A9" s="19" t="str">
        <f>IF('Material 2'!A10=0,"",'Material 2'!A10)</f>
        <v/>
      </c>
      <c r="B9" s="430" t="str">
        <f>IF('Material 2'!B10:C10=0,"",'Material 2'!B10:C10)</f>
        <v/>
      </c>
      <c r="C9" s="431"/>
      <c r="D9" s="441" t="str">
        <f>IF('Material 2'!D10:F10=0,"",'Material 2'!D10:F10)</f>
        <v/>
      </c>
      <c r="E9" s="379"/>
      <c r="F9" s="442"/>
    </row>
    <row r="10" spans="1:8">
      <c r="A10" s="19" t="str">
        <f>IF('Material 2'!A11=0,"",'Material 2'!A11)</f>
        <v/>
      </c>
      <c r="B10" s="430" t="str">
        <f>IF('Material 2'!B11:C11=0,"",'Material 2'!B11:C11)</f>
        <v/>
      </c>
      <c r="C10" s="431"/>
      <c r="D10" s="441" t="str">
        <f>IF('Material 2'!D11:F11=0,"",'Material 2'!D11:F11)</f>
        <v/>
      </c>
      <c r="E10" s="379"/>
      <c r="F10" s="442"/>
    </row>
    <row r="11" spans="1:8">
      <c r="A11" s="19" t="str">
        <f>IF('Material 2'!A12=0,"",'Material 2'!A12)</f>
        <v/>
      </c>
      <c r="B11" s="430" t="str">
        <f>IF('Material 2'!B12:C12=0,"",'Material 2'!B12:C12)</f>
        <v/>
      </c>
      <c r="C11" s="431"/>
      <c r="D11" s="441" t="str">
        <f>IF('Material 2'!D12:F12=0,"",'Material 2'!D12:F12)</f>
        <v/>
      </c>
      <c r="E11" s="379"/>
      <c r="F11" s="442"/>
    </row>
    <row r="12" spans="1:8">
      <c r="A12" s="19" t="str">
        <f>IF('Material 2'!A13=0,"",'Material 2'!A13)</f>
        <v/>
      </c>
      <c r="B12" s="430" t="str">
        <f>IF('Material 2'!B13:C13=0,"",'Material 2'!B13:C13)</f>
        <v/>
      </c>
      <c r="C12" s="431"/>
      <c r="D12" s="441" t="str">
        <f>IF('Material 2'!D13:F13=0,"",'Material 2'!D13:F13)</f>
        <v/>
      </c>
      <c r="E12" s="379"/>
      <c r="F12" s="442"/>
    </row>
    <row r="13" spans="1:8">
      <c r="A13" s="19" t="str">
        <f>IF('Material 2'!A14=0,"",'Material 2'!A14)</f>
        <v/>
      </c>
      <c r="B13" s="430" t="str">
        <f>IF('Material 2'!B14:C14=0,"",'Material 2'!B14:C14)</f>
        <v/>
      </c>
      <c r="C13" s="431"/>
      <c r="D13" s="441" t="str">
        <f>IF('Material 2'!D14:F14=0,"",'Material 2'!D14:F14)</f>
        <v/>
      </c>
      <c r="E13" s="379"/>
      <c r="F13" s="442"/>
    </row>
    <row r="14" spans="1:8">
      <c r="A14" s="19" t="str">
        <f>IF('Material 2'!A15=0,"",'Material 2'!A15)</f>
        <v/>
      </c>
      <c r="B14" s="430" t="str">
        <f>IF('Material 2'!B15:C15=0,"",'Material 2'!B15:C15)</f>
        <v/>
      </c>
      <c r="C14" s="431"/>
      <c r="D14" s="441" t="str">
        <f>IF('Material 2'!D15:F15=0,"",'Material 2'!D15:F15)</f>
        <v/>
      </c>
      <c r="E14" s="379"/>
      <c r="F14" s="442"/>
    </row>
    <row r="15" spans="1:8">
      <c r="A15" s="19" t="str">
        <f>IF('Material 2'!A16=0,"",'Material 2'!A16)</f>
        <v/>
      </c>
      <c r="B15" s="430" t="str">
        <f>IF('Material 2'!B16:C16=0,"",'Material 2'!B16:C16)</f>
        <v/>
      </c>
      <c r="C15" s="431"/>
      <c r="D15" s="441" t="str">
        <f>IF('Material 2'!D16:F16=0,"",'Material 2'!D16:F16)</f>
        <v/>
      </c>
      <c r="E15" s="379"/>
      <c r="F15" s="442"/>
    </row>
    <row r="16" spans="1:8">
      <c r="A16" s="19" t="str">
        <f>IF('Material 2'!A17=0,"",'Material 2'!A17)</f>
        <v/>
      </c>
      <c r="B16" s="430" t="str">
        <f>IF('Material 2'!B17:C17=0,"",'Material 2'!B17:C17)</f>
        <v/>
      </c>
      <c r="C16" s="431"/>
      <c r="D16" s="441" t="str">
        <f>IF('Material 2'!D17:F17=0,"",'Material 2'!D17:F17)</f>
        <v/>
      </c>
      <c r="E16" s="379"/>
      <c r="F16" s="442"/>
    </row>
    <row r="17" spans="1:6">
      <c r="A17" s="19" t="str">
        <f>IF('Material 2'!A18=0,"",'Material 2'!A18)</f>
        <v/>
      </c>
      <c r="B17" s="430" t="str">
        <f>IF('Material 2'!B18:C18=0,"",'Material 2'!B18:C18)</f>
        <v/>
      </c>
      <c r="C17" s="431"/>
      <c r="D17" s="441" t="str">
        <f>IF('Material 2'!D18:F18=0,"",'Material 2'!D18:F18)</f>
        <v/>
      </c>
      <c r="E17" s="379"/>
      <c r="F17" s="442"/>
    </row>
    <row r="18" spans="1:6">
      <c r="A18" s="19" t="str">
        <f>IF('Material 2'!A19=0,"",'Material 2'!A19)</f>
        <v/>
      </c>
      <c r="B18" s="430" t="str">
        <f>IF('Material 2'!B19:C19=0,"",'Material 2'!B19:C19)</f>
        <v/>
      </c>
      <c r="C18" s="431"/>
      <c r="D18" s="441" t="str">
        <f>IF('Material 2'!D19:F19=0,"",'Material 2'!D19:F19)</f>
        <v/>
      </c>
      <c r="E18" s="379"/>
      <c r="F18" s="442"/>
    </row>
    <row r="19" spans="1:6">
      <c r="A19" s="19" t="str">
        <f>IF('Material 2'!A20=0,"",'Material 2'!A20)</f>
        <v/>
      </c>
      <c r="B19" s="430" t="str">
        <f>IF('Material 2'!B20:C20=0,"",'Material 2'!B20:C20)</f>
        <v/>
      </c>
      <c r="C19" s="431"/>
      <c r="D19" s="441" t="str">
        <f>IF('Material 2'!D20:F20=0,"",'Material 2'!D20:F20)</f>
        <v/>
      </c>
      <c r="E19" s="379"/>
      <c r="F19" s="442"/>
    </row>
    <row r="20" spans="1:6">
      <c r="A20" s="19" t="str">
        <f>IF('Material 2'!A21=0,"",'Material 2'!A21)</f>
        <v/>
      </c>
      <c r="B20" s="430" t="str">
        <f>IF('Material 2'!B21:C21=0,"",'Material 2'!B21:C21)</f>
        <v/>
      </c>
      <c r="C20" s="431"/>
      <c r="D20" s="441" t="str">
        <f>IF('Material 2'!D21:F21=0,"",'Material 2'!D21:F21)</f>
        <v/>
      </c>
      <c r="E20" s="379"/>
      <c r="F20" s="442"/>
    </row>
    <row r="21" spans="1:6">
      <c r="A21" s="19" t="str">
        <f>IF('Material 2'!A22=0,"",'Material 2'!A22)</f>
        <v/>
      </c>
      <c r="B21" s="430" t="str">
        <f>IF('Material 2'!B22:C22=0,"",'Material 2'!B22:C22)</f>
        <v/>
      </c>
      <c r="C21" s="431"/>
      <c r="D21" s="441" t="str">
        <f>IF('Material 2'!D22:F22=0,"",'Material 2'!D22:F22)</f>
        <v/>
      </c>
      <c r="E21" s="379"/>
      <c r="F21" s="442"/>
    </row>
    <row r="22" spans="1:6">
      <c r="A22" s="19" t="str">
        <f>IF('Material 2'!A23=0,"",'Material 2'!A23)</f>
        <v/>
      </c>
      <c r="B22" s="430" t="str">
        <f>IF('Material 2'!B23:C23=0,"",'Material 2'!B23:C23)</f>
        <v/>
      </c>
      <c r="C22" s="431"/>
      <c r="D22" s="441" t="str">
        <f>IF('Material 2'!D23:F23=0,"",'Material 2'!D23:F23)</f>
        <v/>
      </c>
      <c r="E22" s="379"/>
      <c r="F22" s="442"/>
    </row>
    <row r="23" spans="1:6">
      <c r="A23" s="19" t="str">
        <f>IF('Material 2'!A24=0,"",'Material 2'!A24)</f>
        <v/>
      </c>
      <c r="B23" s="430" t="str">
        <f>IF('Material 2'!B24:C24=0,"",'Material 2'!B24:C24)</f>
        <v/>
      </c>
      <c r="C23" s="431"/>
      <c r="D23" s="441" t="str">
        <f>IF('Material 2'!D24:F24=0,"",'Material 2'!D24:F24)</f>
        <v/>
      </c>
      <c r="E23" s="379"/>
      <c r="F23" s="442"/>
    </row>
    <row r="24" spans="1:6">
      <c r="A24" s="19" t="str">
        <f>IF('Material 2'!A25=0,"",'Material 2'!A25)</f>
        <v/>
      </c>
      <c r="B24" s="430" t="str">
        <f>IF('Material 2'!B25:C25=0,"",'Material 2'!B25:C25)</f>
        <v/>
      </c>
      <c r="C24" s="431"/>
      <c r="D24" s="441" t="str">
        <f>IF('Material 2'!D25:F25=0,"",'Material 2'!D25:F25)</f>
        <v/>
      </c>
      <c r="E24" s="379"/>
      <c r="F24" s="442"/>
    </row>
    <row r="25" spans="1:6">
      <c r="A25" s="19" t="str">
        <f>IF('Material 2'!A26=0,"",'Material 2'!A26)</f>
        <v/>
      </c>
      <c r="B25" s="430" t="str">
        <f>IF('Material 2'!B26:C26=0,"",'Material 2'!B26:C26)</f>
        <v/>
      </c>
      <c r="C25" s="431"/>
      <c r="D25" s="441" t="str">
        <f>IF('Material 2'!D26:F26=0,"",'Material 2'!D26:F26)</f>
        <v/>
      </c>
      <c r="E25" s="379"/>
      <c r="F25" s="442"/>
    </row>
    <row r="26" spans="1:6">
      <c r="A26" s="19" t="str">
        <f>IF('Material 2'!A27=0,"",'Material 2'!A27)</f>
        <v/>
      </c>
      <c r="B26" s="430" t="str">
        <f>IF('Material 2'!B27:C27=0,"",'Material 2'!B27:C27)</f>
        <v/>
      </c>
      <c r="C26" s="431"/>
      <c r="D26" s="441" t="str">
        <f>IF('Material 2'!D27:F27=0,"",'Material 2'!D27:F27)</f>
        <v/>
      </c>
      <c r="E26" s="379"/>
      <c r="F26" s="442"/>
    </row>
    <row r="27" spans="1:6">
      <c r="A27" s="19" t="str">
        <f>IF('Material 2'!A28=0,"",'Material 2'!A28)</f>
        <v/>
      </c>
      <c r="B27" s="430" t="str">
        <f>IF('Material 2'!B28:C28=0,"",'Material 2'!B28:C28)</f>
        <v/>
      </c>
      <c r="C27" s="431"/>
      <c r="D27" s="441" t="str">
        <f>IF('Material 2'!D28:F28=0,"",'Material 2'!D28:F28)</f>
        <v/>
      </c>
      <c r="E27" s="379"/>
      <c r="F27" s="442"/>
    </row>
    <row r="28" spans="1:6">
      <c r="A28" s="19" t="str">
        <f>IF('Material 2'!A29=0,"",'Material 2'!A29)</f>
        <v/>
      </c>
      <c r="B28" s="430" t="str">
        <f>IF('Material 2'!B29:C29=0,"",'Material 2'!B29:C29)</f>
        <v/>
      </c>
      <c r="C28" s="431"/>
      <c r="D28" s="441" t="str">
        <f>IF('Material 2'!D29:F29=0,"",'Material 2'!D29:F29)</f>
        <v/>
      </c>
      <c r="E28" s="379"/>
      <c r="F28" s="442"/>
    </row>
    <row r="29" spans="1:6">
      <c r="A29" s="19" t="str">
        <f>IF('Material 2'!A30=0,"",'Material 2'!A30)</f>
        <v/>
      </c>
      <c r="B29" s="430" t="str">
        <f>IF('Material 2'!B30:C30=0,"",'Material 2'!B30:C30)</f>
        <v/>
      </c>
      <c r="C29" s="431"/>
      <c r="D29" s="441" t="str">
        <f>IF('Material 2'!D30:F30=0,"",'Material 2'!D30:F30)</f>
        <v/>
      </c>
      <c r="E29" s="379"/>
      <c r="F29" s="442"/>
    </row>
    <row r="30" spans="1:6">
      <c r="A30" s="19" t="str">
        <f>IF('Material 2'!A31=0,"",'Material 2'!A31)</f>
        <v/>
      </c>
      <c r="B30" s="430" t="str">
        <f>IF('Material 2'!B31:C31=0,"",'Material 2'!B31:C31)</f>
        <v/>
      </c>
      <c r="C30" s="431"/>
      <c r="D30" s="441" t="str">
        <f>IF('Material 2'!D31:F31=0,"",'Material 2'!D31:F31)</f>
        <v/>
      </c>
      <c r="E30" s="379"/>
      <c r="F30" s="442"/>
    </row>
    <row r="31" spans="1:6">
      <c r="A31" s="19" t="str">
        <f>IF('Material 2'!A32=0,"",'Material 2'!A32)</f>
        <v/>
      </c>
      <c r="B31" s="430" t="str">
        <f>IF('Material 2'!B32:C32=0,"",'Material 2'!B32:C32)</f>
        <v/>
      </c>
      <c r="C31" s="431"/>
      <c r="D31" s="441" t="str">
        <f>IF('Material 2'!D32:F32=0,"",'Material 2'!D32:F32)</f>
        <v/>
      </c>
      <c r="E31" s="379"/>
      <c r="F31" s="442"/>
    </row>
    <row r="32" spans="1:6">
      <c r="A32" s="19" t="str">
        <f>IF('Material 2'!A33=0,"",'Material 2'!A33)</f>
        <v/>
      </c>
      <c r="B32" s="430" t="str">
        <f>IF('Material 2'!B33:C33=0,"",'Material 2'!B33:C33)</f>
        <v/>
      </c>
      <c r="C32" s="431"/>
      <c r="D32" s="441" t="str">
        <f>IF('Material 2'!D33:F33=0,"",'Material 2'!D33:F33)</f>
        <v/>
      </c>
      <c r="E32" s="379"/>
      <c r="F32" s="442"/>
    </row>
    <row r="33" spans="1:6">
      <c r="A33" s="19" t="str">
        <f>IF('Material 2'!A34=0,"",'Material 2'!A34)</f>
        <v/>
      </c>
      <c r="B33" s="430" t="str">
        <f>IF('Material 2'!B34:C34=0,"",'Material 2'!B34:C34)</f>
        <v/>
      </c>
      <c r="C33" s="431"/>
      <c r="D33" s="441" t="str">
        <f>IF('Material 2'!D34:F34=0,"",'Material 2'!D34:F34)</f>
        <v/>
      </c>
      <c r="E33" s="379"/>
      <c r="F33" s="442"/>
    </row>
    <row r="34" spans="1:6">
      <c r="A34" s="19" t="str">
        <f>IF('Material 2'!A35=0,"",'Material 2'!A35)</f>
        <v/>
      </c>
      <c r="B34" s="430" t="str">
        <f>IF('Material 2'!B35:C35=0,"",'Material 2'!B35:C35)</f>
        <v/>
      </c>
      <c r="C34" s="431"/>
      <c r="D34" s="441" t="str">
        <f>IF('Material 2'!D35:F35=0,"",'Material 2'!D35:F35)</f>
        <v/>
      </c>
      <c r="E34" s="379"/>
      <c r="F34" s="442"/>
    </row>
    <row r="35" spans="1:6">
      <c r="A35" s="19" t="str">
        <f>IF('Material 2'!A36=0,"",'Material 2'!A36)</f>
        <v/>
      </c>
      <c r="B35" s="430" t="str">
        <f>IF('Material 2'!B36:C36=0,"",'Material 2'!B36:C36)</f>
        <v/>
      </c>
      <c r="C35" s="431"/>
      <c r="D35" s="441" t="str">
        <f>IF('Material 2'!D36:F36=0,"",'Material 2'!D36:F36)</f>
        <v/>
      </c>
      <c r="E35" s="379"/>
      <c r="F35" s="442"/>
    </row>
    <row r="36" spans="1:6">
      <c r="A36" s="19" t="str">
        <f>IF('Material 2'!A37=0,"",'Material 2'!A37)</f>
        <v/>
      </c>
      <c r="B36" s="430" t="str">
        <f>IF('Material 2'!B37:C37=0,"",'Material 2'!B37:C37)</f>
        <v/>
      </c>
      <c r="C36" s="431"/>
      <c r="D36" s="441" t="str">
        <f>IF('Material 2'!D37:F37=0,"",'Material 2'!D37:F37)</f>
        <v/>
      </c>
      <c r="E36" s="379"/>
      <c r="F36" s="442"/>
    </row>
    <row r="37" spans="1:6">
      <c r="A37" s="19" t="str">
        <f>IF('Material 2'!A38=0,"",'Material 2'!A38)</f>
        <v/>
      </c>
      <c r="B37" s="430" t="str">
        <f>IF('Material 2'!B38:C38=0,"",'Material 2'!B38:C38)</f>
        <v/>
      </c>
      <c r="C37" s="431"/>
      <c r="D37" s="441" t="str">
        <f>IF('Material 2'!D38:F38=0,"",'Material 2'!D38:F38)</f>
        <v/>
      </c>
      <c r="E37" s="379"/>
      <c r="F37" s="442"/>
    </row>
    <row r="38" spans="1:6">
      <c r="A38" s="19" t="str">
        <f>IF('Material 2'!A39=0,"",'Material 2'!A39)</f>
        <v/>
      </c>
      <c r="B38" s="430" t="str">
        <f>IF('Material 2'!B39:C39=0,"",'Material 2'!B39:C39)</f>
        <v/>
      </c>
      <c r="C38" s="431"/>
      <c r="D38" s="441" t="str">
        <f>IF('Material 2'!D39:F39=0,"",'Material 2'!D39:F39)</f>
        <v/>
      </c>
      <c r="E38" s="379"/>
      <c r="F38" s="442"/>
    </row>
    <row r="39" spans="1:6">
      <c r="A39" s="19" t="str">
        <f>IF('Material 2'!A40=0,"",'Material 2'!A40)</f>
        <v/>
      </c>
      <c r="B39" s="430" t="str">
        <f>IF('Material 2'!B40:C40=0,"",'Material 2'!B40:C40)</f>
        <v/>
      </c>
      <c r="C39" s="431"/>
      <c r="D39" s="441" t="str">
        <f>IF('Material 2'!D40:F40=0,"",'Material 2'!D40:F40)</f>
        <v/>
      </c>
      <c r="E39" s="379"/>
      <c r="F39" s="442"/>
    </row>
    <row r="40" spans="1:6">
      <c r="A40" s="19" t="str">
        <f>IF('Material 2'!A41=0,"",'Material 2'!A41)</f>
        <v/>
      </c>
      <c r="B40" s="430" t="str">
        <f>IF('Material 2'!B41:C41=0,"",'Material 2'!B41:C41)</f>
        <v/>
      </c>
      <c r="C40" s="431"/>
      <c r="D40" s="441" t="str">
        <f>IF('Material 2'!D41:F41=0,"",'Material 2'!D41:F41)</f>
        <v/>
      </c>
      <c r="E40" s="379"/>
      <c r="F40" s="442"/>
    </row>
    <row r="41" spans="1:6">
      <c r="A41" s="19" t="str">
        <f>IF('Material 2'!A42=0,"",'Material 2'!A42)</f>
        <v/>
      </c>
      <c r="B41" s="430" t="str">
        <f>IF('Material 2'!B42:C42=0,"",'Material 2'!B42:C42)</f>
        <v/>
      </c>
      <c r="C41" s="431"/>
      <c r="D41" s="441" t="str">
        <f>IF('Material 2'!D42:F42=0,"",'Material 2'!D42:F42)</f>
        <v/>
      </c>
      <c r="E41" s="379"/>
      <c r="F41" s="442"/>
    </row>
    <row r="42" spans="1:6">
      <c r="A42" s="19" t="str">
        <f>IF('Material 2'!A43=0,"",'Material 2'!A43)</f>
        <v/>
      </c>
      <c r="B42" s="430" t="str">
        <f>IF('Material 2'!B43:C43=0,"",'Material 2'!B43:C43)</f>
        <v/>
      </c>
      <c r="C42" s="431"/>
      <c r="D42" s="441" t="str">
        <f>IF('Material 2'!D43:F43=0,"",'Material 2'!D43:F43)</f>
        <v/>
      </c>
      <c r="E42" s="379"/>
      <c r="F42" s="442"/>
    </row>
    <row r="43" spans="1:6">
      <c r="A43" s="19" t="str">
        <f>IF('Material 2'!A44=0,"",'Material 2'!A44)</f>
        <v/>
      </c>
      <c r="B43" s="430" t="str">
        <f>IF('Material 2'!B44:C44=0,"",'Material 2'!B44:C44)</f>
        <v/>
      </c>
      <c r="C43" s="431"/>
      <c r="D43" s="441" t="str">
        <f>IF('Material 2'!D44:F44=0,"",'Material 2'!D44:F44)</f>
        <v/>
      </c>
      <c r="E43" s="379"/>
      <c r="F43" s="442"/>
    </row>
    <row r="44" spans="1:6">
      <c r="A44" s="19" t="str">
        <f>IF('Material 2'!A45=0,"",'Material 2'!A45)</f>
        <v/>
      </c>
      <c r="B44" s="430" t="str">
        <f>IF('Material 2'!B45:C45=0,"",'Material 2'!B45:C45)</f>
        <v/>
      </c>
      <c r="C44" s="431"/>
      <c r="D44" s="441" t="str">
        <f>IF('Material 2'!D45:F45=0,"",'Material 2'!D45:F45)</f>
        <v/>
      </c>
      <c r="E44" s="379"/>
      <c r="F44" s="442"/>
    </row>
    <row r="45" spans="1:6">
      <c r="A45" s="19" t="str">
        <f>IF('Material 2'!A46=0,"",'Material 2'!A46)</f>
        <v/>
      </c>
      <c r="B45" s="430" t="str">
        <f>IF('Material 2'!B46:C46=0,"",'Material 2'!B46:C46)</f>
        <v/>
      </c>
      <c r="C45" s="431"/>
      <c r="D45" s="441" t="str">
        <f>IF('Material 2'!D46:F46=0,"",'Material 2'!D46:F46)</f>
        <v/>
      </c>
      <c r="E45" s="379"/>
      <c r="F45" s="442"/>
    </row>
    <row r="46" spans="1:6">
      <c r="A46" s="19" t="str">
        <f>IF('Material 2'!A47=0,"",'Material 2'!A47)</f>
        <v/>
      </c>
      <c r="B46" s="430" t="str">
        <f>IF('Material 2'!B47:C47=0,"",'Material 2'!B47:C47)</f>
        <v/>
      </c>
      <c r="C46" s="431"/>
      <c r="D46" s="441" t="str">
        <f>IF('Material 2'!D47:F47=0,"",'Material 2'!D47:F47)</f>
        <v/>
      </c>
      <c r="E46" s="379"/>
      <c r="F46" s="442"/>
    </row>
    <row r="47" spans="1:6">
      <c r="A47" s="19" t="str">
        <f>IF('Material 2'!A48=0,"",'Material 2'!A48)</f>
        <v/>
      </c>
      <c r="B47" s="430" t="str">
        <f>IF('Material 2'!B48:C48=0,"",'Material 2'!B48:C48)</f>
        <v/>
      </c>
      <c r="C47" s="431"/>
      <c r="D47" s="441" t="str">
        <f>IF('Material 2'!D48:F48=0,"",'Material 2'!D48:F48)</f>
        <v/>
      </c>
      <c r="E47" s="379"/>
      <c r="F47" s="442"/>
    </row>
    <row r="48" spans="1:6">
      <c r="A48" s="19" t="str">
        <f>IF('Material 2'!A49=0,"",'Material 2'!A49)</f>
        <v/>
      </c>
      <c r="B48" s="430" t="str">
        <f>IF('Material 2'!B49:C49=0,"",'Material 2'!B49:C49)</f>
        <v/>
      </c>
      <c r="C48" s="431"/>
      <c r="D48" s="441" t="str">
        <f>IF('Material 2'!D49:F49=0,"",'Material 2'!D49:F49)</f>
        <v/>
      </c>
      <c r="E48" s="379"/>
      <c r="F48" s="442"/>
    </row>
    <row r="49" spans="1:6">
      <c r="A49" s="19" t="str">
        <f>IF('Material 2'!A50=0,"",'Material 2'!A50)</f>
        <v/>
      </c>
      <c r="B49" s="430" t="str">
        <f>IF('Material 2'!B50:C50=0,"",'Material 2'!B50:C50)</f>
        <v/>
      </c>
      <c r="C49" s="431"/>
      <c r="D49" s="441" t="str">
        <f>IF('Material 2'!D50:F50=0,"",'Material 2'!D50:F50)</f>
        <v/>
      </c>
      <c r="E49" s="379"/>
      <c r="F49" s="442"/>
    </row>
    <row r="50" spans="1:6">
      <c r="A50" s="19" t="str">
        <f>IF('Material 2'!A51=0,"",'Material 2'!A51)</f>
        <v/>
      </c>
      <c r="B50" s="430" t="str">
        <f>IF('Material 2'!B51:C51=0,"",'Material 2'!B51:C51)</f>
        <v/>
      </c>
      <c r="C50" s="431"/>
      <c r="D50" s="441" t="str">
        <f>IF('Material 2'!D51:F51=0,"",'Material 2'!D51:F51)</f>
        <v/>
      </c>
      <c r="E50" s="379"/>
      <c r="F50" s="442"/>
    </row>
    <row r="51" spans="1:6">
      <c r="A51" s="19" t="str">
        <f>IF('Material 2'!A52=0,"",'Material 2'!A52)</f>
        <v/>
      </c>
      <c r="B51" s="430" t="str">
        <f>IF('Material 2'!B52:C52=0,"",'Material 2'!B52:C52)</f>
        <v/>
      </c>
      <c r="C51" s="431"/>
      <c r="D51" s="441" t="str">
        <f>IF('Material 2'!D52:F52=0,"",'Material 2'!D52:F52)</f>
        <v/>
      </c>
      <c r="E51" s="379"/>
      <c r="F51" s="442"/>
    </row>
    <row r="52" spans="1:6">
      <c r="A52" s="19" t="str">
        <f>IF('Material 2'!A53=0,"",'Material 2'!A53)</f>
        <v/>
      </c>
      <c r="B52" s="430" t="str">
        <f>IF('Material 2'!B53:C53=0,"",'Material 2'!B53:C53)</f>
        <v/>
      </c>
      <c r="C52" s="431"/>
      <c r="D52" s="441" t="str">
        <f>IF('Material 2'!D53:F53=0,"",'Material 2'!D53:F53)</f>
        <v/>
      </c>
      <c r="E52" s="379"/>
      <c r="F52" s="442"/>
    </row>
  </sheetData>
  <sheetProtection sheet="1" objects="1" scenarios="1" selectLockedCells="1"/>
  <mergeCells count="96">
    <mergeCell ref="D51:F51"/>
    <mergeCell ref="D52:F52"/>
    <mergeCell ref="D47:F47"/>
    <mergeCell ref="D48:F48"/>
    <mergeCell ref="D49:F49"/>
    <mergeCell ref="D50:F50"/>
    <mergeCell ref="D43:F43"/>
    <mergeCell ref="D44:F44"/>
    <mergeCell ref="D45:F45"/>
    <mergeCell ref="D46:F46"/>
    <mergeCell ref="D39:F39"/>
    <mergeCell ref="D40:F40"/>
    <mergeCell ref="D41:F41"/>
    <mergeCell ref="D42:F42"/>
    <mergeCell ref="D35:F35"/>
    <mergeCell ref="D36:F36"/>
    <mergeCell ref="D37:F37"/>
    <mergeCell ref="D38:F38"/>
    <mergeCell ref="D31:F31"/>
    <mergeCell ref="D32:F32"/>
    <mergeCell ref="D33:F33"/>
    <mergeCell ref="D34:F34"/>
    <mergeCell ref="D30:F30"/>
    <mergeCell ref="D23:F23"/>
    <mergeCell ref="D24:F24"/>
    <mergeCell ref="D25:F25"/>
    <mergeCell ref="D26:F26"/>
    <mergeCell ref="D17:F17"/>
    <mergeCell ref="D18:F18"/>
    <mergeCell ref="D27:F27"/>
    <mergeCell ref="D28:F28"/>
    <mergeCell ref="D29:F29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B46:C46"/>
    <mergeCell ref="B47:C47"/>
    <mergeCell ref="B48:C48"/>
    <mergeCell ref="B49:C49"/>
    <mergeCell ref="B42:C42"/>
    <mergeCell ref="B43:C43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0:C10"/>
    <mergeCell ref="B11:C11"/>
    <mergeCell ref="B12:C12"/>
    <mergeCell ref="B13:C13"/>
    <mergeCell ref="B7:C7"/>
    <mergeCell ref="D7:F7"/>
    <mergeCell ref="B8:C8"/>
    <mergeCell ref="B9:C9"/>
    <mergeCell ref="C3:D3"/>
    <mergeCell ref="C5:D5"/>
    <mergeCell ref="B6:C6"/>
    <mergeCell ref="D6:F6"/>
  </mergeCells>
  <phoneticPr fontId="36" type="noConversion"/>
  <pageMargins left="0.75" right="0.75" top="1" bottom="1" header="0.5" footer="0.5"/>
  <pageSetup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47"/>
    <pageSetUpPr fitToPage="1"/>
  </sheetPr>
  <dimension ref="A1:H52"/>
  <sheetViews>
    <sheetView workbookViewId="0">
      <selection activeCell="F62" sqref="F62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213</v>
      </c>
    </row>
    <row r="2" spans="1:8">
      <c r="A2" s="2"/>
      <c r="B2" s="2"/>
    </row>
    <row r="3" spans="1:8">
      <c r="A3" s="2"/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" t="s">
        <v>41</v>
      </c>
      <c r="H3" s="37" t="str">
        <f>IF('Labor 1'!T4="","",'Labor 1'!T4)</f>
        <v/>
      </c>
    </row>
    <row r="4" spans="1:8">
      <c r="A4" s="2"/>
      <c r="B4" s="2"/>
      <c r="G4" s="2"/>
      <c r="H4" s="182"/>
    </row>
    <row r="5" spans="1:8">
      <c r="A5" s="2"/>
      <c r="B5" s="1" t="s">
        <v>43</v>
      </c>
      <c r="C5" s="379" t="str">
        <f>IF('Labor 1'!C6:H6="","",'Labor 1'!C6:H6)</f>
        <v/>
      </c>
      <c r="D5" s="379"/>
      <c r="E5" s="1"/>
      <c r="F5" s="2"/>
    </row>
    <row r="6" spans="1:8">
      <c r="A6" s="18" t="s">
        <v>45</v>
      </c>
      <c r="B6" s="427" t="s">
        <v>46</v>
      </c>
      <c r="C6" s="428"/>
      <c r="D6" s="427" t="s">
        <v>3</v>
      </c>
      <c r="E6" s="429"/>
      <c r="F6" s="428"/>
    </row>
    <row r="7" spans="1:8" ht="13.5" thickBot="1">
      <c r="A7" s="202"/>
      <c r="B7" s="388"/>
      <c r="C7" s="389"/>
      <c r="D7" s="388"/>
      <c r="E7" s="440"/>
      <c r="F7" s="389"/>
    </row>
    <row r="8" spans="1:8">
      <c r="A8" s="19" t="str">
        <f>IF('Material 3'!A9=0,"",'Material 3'!A9)</f>
        <v/>
      </c>
      <c r="B8" s="430" t="str">
        <f>IF('Material 3'!B9:C9=0,"",'Material 3'!B9:C9)</f>
        <v/>
      </c>
      <c r="C8" s="377"/>
      <c r="D8" s="441" t="str">
        <f>IF('Material 3'!D9:F9=0,"",'Material 3'!D9:F9)</f>
        <v/>
      </c>
      <c r="E8" s="379"/>
      <c r="F8" s="442"/>
    </row>
    <row r="9" spans="1:8">
      <c r="A9" s="19" t="str">
        <f>IF('Material 3'!A10=0,"",'Material 3'!A10)</f>
        <v/>
      </c>
      <c r="B9" s="430" t="str">
        <f>IF('Material 3'!B10:C10=0,"",'Material 3'!B10:C10)</f>
        <v/>
      </c>
      <c r="C9" s="431"/>
      <c r="D9" s="441" t="str">
        <f>IF('Material 3'!D10:F10=0,"",'Material 3'!D10:F10)</f>
        <v/>
      </c>
      <c r="E9" s="379"/>
      <c r="F9" s="442"/>
    </row>
    <row r="10" spans="1:8">
      <c r="A10" s="19" t="str">
        <f>IF('Material 3'!A11=0,"",'Material 3'!A11)</f>
        <v/>
      </c>
      <c r="B10" s="430" t="str">
        <f>IF('Material 3'!B11:C11=0,"",'Material 3'!B11:C11)</f>
        <v/>
      </c>
      <c r="C10" s="431"/>
      <c r="D10" s="441" t="str">
        <f>IF('Material 3'!D11:F11=0,"",'Material 3'!D11:F11)</f>
        <v/>
      </c>
      <c r="E10" s="379"/>
      <c r="F10" s="442"/>
    </row>
    <row r="11" spans="1:8">
      <c r="A11" s="19" t="str">
        <f>IF('Material 3'!A12=0,"",'Material 3'!A12)</f>
        <v/>
      </c>
      <c r="B11" s="430" t="str">
        <f>IF('Material 3'!B12:C12=0,"",'Material 3'!B12:C12)</f>
        <v/>
      </c>
      <c r="C11" s="431"/>
      <c r="D11" s="441" t="str">
        <f>IF('Material 3'!D12:F12=0,"",'Material 3'!D12:F12)</f>
        <v/>
      </c>
      <c r="E11" s="379"/>
      <c r="F11" s="442"/>
    </row>
    <row r="12" spans="1:8">
      <c r="A12" s="19" t="str">
        <f>IF('Material 3'!A13=0,"",'Material 3'!A13)</f>
        <v/>
      </c>
      <c r="B12" s="430" t="str">
        <f>IF('Material 3'!B13:C13=0,"",'Material 3'!B13:C13)</f>
        <v/>
      </c>
      <c r="C12" s="431"/>
      <c r="D12" s="441" t="str">
        <f>IF('Material 3'!D13:F13=0,"",'Material 3'!D13:F13)</f>
        <v/>
      </c>
      <c r="E12" s="379"/>
      <c r="F12" s="442"/>
    </row>
    <row r="13" spans="1:8">
      <c r="A13" s="19" t="str">
        <f>IF('Material 3'!A14=0,"",'Material 3'!A14)</f>
        <v/>
      </c>
      <c r="B13" s="430" t="str">
        <f>IF('Material 3'!B14:C14=0,"",'Material 3'!B14:C14)</f>
        <v/>
      </c>
      <c r="C13" s="431"/>
      <c r="D13" s="441" t="str">
        <f>IF('Material 3'!D14:F14=0,"",'Material 3'!D14:F14)</f>
        <v/>
      </c>
      <c r="E13" s="379"/>
      <c r="F13" s="442"/>
    </row>
    <row r="14" spans="1:8">
      <c r="A14" s="19" t="str">
        <f>IF('Material 3'!A15=0,"",'Material 3'!A15)</f>
        <v/>
      </c>
      <c r="B14" s="430" t="str">
        <f>IF('Material 3'!B15:C15=0,"",'Material 3'!B15:C15)</f>
        <v/>
      </c>
      <c r="C14" s="431"/>
      <c r="D14" s="441" t="str">
        <f>IF('Material 3'!D15:F15=0,"",'Material 3'!D15:F15)</f>
        <v/>
      </c>
      <c r="E14" s="379"/>
      <c r="F14" s="442"/>
    </row>
    <row r="15" spans="1:8">
      <c r="A15" s="19" t="str">
        <f>IF('Material 3'!A16=0,"",'Material 3'!A16)</f>
        <v/>
      </c>
      <c r="B15" s="430" t="str">
        <f>IF('Material 3'!B16:C16=0,"",'Material 3'!B16:C16)</f>
        <v/>
      </c>
      <c r="C15" s="431"/>
      <c r="D15" s="441" t="str">
        <f>IF('Material 3'!D16:F16=0,"",'Material 3'!D16:F16)</f>
        <v/>
      </c>
      <c r="E15" s="379"/>
      <c r="F15" s="442"/>
    </row>
    <row r="16" spans="1:8">
      <c r="A16" s="19" t="str">
        <f>IF('Material 3'!A17=0,"",'Material 3'!A17)</f>
        <v/>
      </c>
      <c r="B16" s="430" t="str">
        <f>IF('Material 3'!B17:C17=0,"",'Material 3'!B17:C17)</f>
        <v/>
      </c>
      <c r="C16" s="431"/>
      <c r="D16" s="441" t="str">
        <f>IF('Material 3'!D17:F17=0,"",'Material 3'!D17:F17)</f>
        <v/>
      </c>
      <c r="E16" s="379"/>
      <c r="F16" s="442"/>
    </row>
    <row r="17" spans="1:6">
      <c r="A17" s="19" t="str">
        <f>IF('Material 3'!A18=0,"",'Material 3'!A18)</f>
        <v/>
      </c>
      <c r="B17" s="430" t="str">
        <f>IF('Material 3'!B18:C18=0,"",'Material 3'!B18:C18)</f>
        <v/>
      </c>
      <c r="C17" s="431"/>
      <c r="D17" s="441" t="str">
        <f>IF('Material 3'!D18:F18=0,"",'Material 3'!D18:F18)</f>
        <v/>
      </c>
      <c r="E17" s="379"/>
      <c r="F17" s="442"/>
    </row>
    <row r="18" spans="1:6">
      <c r="A18" s="19" t="str">
        <f>IF('Material 3'!A19=0,"",'Material 3'!A19)</f>
        <v/>
      </c>
      <c r="B18" s="430" t="str">
        <f>IF('Material 3'!B19:C19=0,"",'Material 3'!B19:C19)</f>
        <v/>
      </c>
      <c r="C18" s="431"/>
      <c r="D18" s="441" t="str">
        <f>IF('Material 3'!D19:F19=0,"",'Material 3'!D19:F19)</f>
        <v/>
      </c>
      <c r="E18" s="379"/>
      <c r="F18" s="442"/>
    </row>
    <row r="19" spans="1:6">
      <c r="A19" s="19" t="str">
        <f>IF('Material 3'!A20=0,"",'Material 3'!A20)</f>
        <v/>
      </c>
      <c r="B19" s="430" t="str">
        <f>IF('Material 3'!B20:C20=0,"",'Material 3'!B20:C20)</f>
        <v/>
      </c>
      <c r="C19" s="431"/>
      <c r="D19" s="441" t="str">
        <f>IF('Material 3'!D20:F20=0,"",'Material 3'!D20:F20)</f>
        <v/>
      </c>
      <c r="E19" s="379"/>
      <c r="F19" s="442"/>
    </row>
    <row r="20" spans="1:6">
      <c r="A20" s="19" t="str">
        <f>IF('Material 3'!A21=0,"",'Material 3'!A21)</f>
        <v/>
      </c>
      <c r="B20" s="430" t="str">
        <f>IF('Material 3'!B21:C21=0,"",'Material 3'!B21:C21)</f>
        <v/>
      </c>
      <c r="C20" s="431"/>
      <c r="D20" s="441" t="str">
        <f>IF('Material 3'!D21:F21=0,"",'Material 3'!D21:F21)</f>
        <v/>
      </c>
      <c r="E20" s="379"/>
      <c r="F20" s="442"/>
    </row>
    <row r="21" spans="1:6">
      <c r="A21" s="19" t="str">
        <f>IF('Material 3'!A22=0,"",'Material 3'!A22)</f>
        <v/>
      </c>
      <c r="B21" s="430" t="str">
        <f>IF('Material 3'!B22:C22=0,"",'Material 3'!B22:C22)</f>
        <v/>
      </c>
      <c r="C21" s="431"/>
      <c r="D21" s="441" t="str">
        <f>IF('Material 3'!D22:F22=0,"",'Material 3'!D22:F22)</f>
        <v/>
      </c>
      <c r="E21" s="379"/>
      <c r="F21" s="442"/>
    </row>
    <row r="22" spans="1:6">
      <c r="A22" s="19" t="str">
        <f>IF('Material 3'!A23=0,"",'Material 3'!A23)</f>
        <v/>
      </c>
      <c r="B22" s="430" t="str">
        <f>IF('Material 3'!B23:C23=0,"",'Material 3'!B23:C23)</f>
        <v/>
      </c>
      <c r="C22" s="431"/>
      <c r="D22" s="441" t="str">
        <f>IF('Material 3'!D23:F23=0,"",'Material 3'!D23:F23)</f>
        <v/>
      </c>
      <c r="E22" s="379"/>
      <c r="F22" s="442"/>
    </row>
    <row r="23" spans="1:6">
      <c r="A23" s="19" t="str">
        <f>IF('Material 3'!A24=0,"",'Material 3'!A24)</f>
        <v/>
      </c>
      <c r="B23" s="430" t="str">
        <f>IF('Material 3'!B24:C24=0,"",'Material 3'!B24:C24)</f>
        <v/>
      </c>
      <c r="C23" s="431"/>
      <c r="D23" s="441" t="str">
        <f>IF('Material 3'!D24:F24=0,"",'Material 3'!D24:F24)</f>
        <v/>
      </c>
      <c r="E23" s="379"/>
      <c r="F23" s="442"/>
    </row>
    <row r="24" spans="1:6">
      <c r="A24" s="19" t="str">
        <f>IF('Material 3'!A25=0,"",'Material 3'!A25)</f>
        <v/>
      </c>
      <c r="B24" s="430" t="str">
        <f>IF('Material 3'!B25:C25=0,"",'Material 3'!B25:C25)</f>
        <v/>
      </c>
      <c r="C24" s="431"/>
      <c r="D24" s="441" t="str">
        <f>IF('Material 3'!D25:F25=0,"",'Material 3'!D25:F25)</f>
        <v/>
      </c>
      <c r="E24" s="379"/>
      <c r="F24" s="442"/>
    </row>
    <row r="25" spans="1:6">
      <c r="A25" s="19" t="str">
        <f>IF('Material 3'!A26=0,"",'Material 3'!A26)</f>
        <v/>
      </c>
      <c r="B25" s="430" t="str">
        <f>IF('Material 3'!B26:C26=0,"",'Material 3'!B26:C26)</f>
        <v/>
      </c>
      <c r="C25" s="431"/>
      <c r="D25" s="441" t="str">
        <f>IF('Material 3'!D26:F26=0,"",'Material 3'!D26:F26)</f>
        <v/>
      </c>
      <c r="E25" s="379"/>
      <c r="F25" s="442"/>
    </row>
    <row r="26" spans="1:6">
      <c r="A26" s="19" t="str">
        <f>IF('Material 3'!A27=0,"",'Material 3'!A27)</f>
        <v/>
      </c>
      <c r="B26" s="430" t="str">
        <f>IF('Material 3'!B27:C27=0,"",'Material 3'!B27:C27)</f>
        <v/>
      </c>
      <c r="C26" s="431"/>
      <c r="D26" s="441" t="str">
        <f>IF('Material 3'!D27:F27=0,"",'Material 3'!D27:F27)</f>
        <v/>
      </c>
      <c r="E26" s="379"/>
      <c r="F26" s="442"/>
    </row>
    <row r="27" spans="1:6">
      <c r="A27" s="19" t="str">
        <f>IF('Material 3'!A28=0,"",'Material 3'!A28)</f>
        <v/>
      </c>
      <c r="B27" s="430" t="str">
        <f>IF('Material 3'!B28:C28=0,"",'Material 3'!B28:C28)</f>
        <v/>
      </c>
      <c r="C27" s="431"/>
      <c r="D27" s="441" t="str">
        <f>IF('Material 3'!D28:F28=0,"",'Material 3'!D28:F28)</f>
        <v/>
      </c>
      <c r="E27" s="379"/>
      <c r="F27" s="442"/>
    </row>
    <row r="28" spans="1:6">
      <c r="A28" s="19" t="str">
        <f>IF('Material 3'!A29=0,"",'Material 3'!A29)</f>
        <v/>
      </c>
      <c r="B28" s="430" t="str">
        <f>IF('Material 3'!B29:C29=0,"",'Material 3'!B29:C29)</f>
        <v/>
      </c>
      <c r="C28" s="431"/>
      <c r="D28" s="441" t="str">
        <f>IF('Material 3'!D29:F29=0,"",'Material 3'!D29:F29)</f>
        <v/>
      </c>
      <c r="E28" s="379"/>
      <c r="F28" s="442"/>
    </row>
    <row r="29" spans="1:6">
      <c r="A29" s="19" t="str">
        <f>IF('Material 3'!A30=0,"",'Material 3'!A30)</f>
        <v/>
      </c>
      <c r="B29" s="430" t="str">
        <f>IF('Material 3'!B30:C30=0,"",'Material 3'!B30:C30)</f>
        <v/>
      </c>
      <c r="C29" s="431"/>
      <c r="D29" s="441" t="str">
        <f>IF('Material 3'!D30:F30=0,"",'Material 3'!D30:F30)</f>
        <v/>
      </c>
      <c r="E29" s="379"/>
      <c r="F29" s="442"/>
    </row>
    <row r="30" spans="1:6">
      <c r="A30" s="19" t="str">
        <f>IF('Material 3'!A31=0,"",'Material 3'!A31)</f>
        <v/>
      </c>
      <c r="B30" s="430" t="str">
        <f>IF('Material 3'!B31:C31=0,"",'Material 3'!B31:C31)</f>
        <v/>
      </c>
      <c r="C30" s="431"/>
      <c r="D30" s="441" t="str">
        <f>IF('Material 3'!D31:F31=0,"",'Material 3'!D31:F31)</f>
        <v/>
      </c>
      <c r="E30" s="379"/>
      <c r="F30" s="442"/>
    </row>
    <row r="31" spans="1:6">
      <c r="A31" s="19" t="str">
        <f>IF('Material 3'!A32=0,"",'Material 3'!A32)</f>
        <v/>
      </c>
      <c r="B31" s="430" t="str">
        <f>IF('Material 3'!B32:C32=0,"",'Material 3'!B32:C32)</f>
        <v/>
      </c>
      <c r="C31" s="431"/>
      <c r="D31" s="441" t="str">
        <f>IF('Material 3'!D32:F32=0,"",'Material 3'!D32:F32)</f>
        <v/>
      </c>
      <c r="E31" s="379"/>
      <c r="F31" s="442"/>
    </row>
    <row r="32" spans="1:6">
      <c r="A32" s="19" t="str">
        <f>IF('Material 3'!A33=0,"",'Material 3'!A33)</f>
        <v/>
      </c>
      <c r="B32" s="430" t="str">
        <f>IF('Material 3'!B33:C33=0,"",'Material 3'!B33:C33)</f>
        <v/>
      </c>
      <c r="C32" s="431"/>
      <c r="D32" s="441" t="str">
        <f>IF('Material 3'!D33:F33=0,"",'Material 3'!D33:F33)</f>
        <v/>
      </c>
      <c r="E32" s="379"/>
      <c r="F32" s="442"/>
    </row>
    <row r="33" spans="1:6">
      <c r="A33" s="19" t="str">
        <f>IF('Material 3'!A34=0,"",'Material 3'!A34)</f>
        <v/>
      </c>
      <c r="B33" s="430" t="str">
        <f>IF('Material 3'!B34:C34=0,"",'Material 3'!B34:C34)</f>
        <v/>
      </c>
      <c r="C33" s="431"/>
      <c r="D33" s="441" t="str">
        <f>IF('Material 3'!D34:F34=0,"",'Material 3'!D34:F34)</f>
        <v/>
      </c>
      <c r="E33" s="379"/>
      <c r="F33" s="442"/>
    </row>
    <row r="34" spans="1:6">
      <c r="A34" s="19" t="str">
        <f>IF('Material 3'!A35=0,"",'Material 3'!A35)</f>
        <v/>
      </c>
      <c r="B34" s="430" t="str">
        <f>IF('Material 3'!B35:C35=0,"",'Material 3'!B35:C35)</f>
        <v/>
      </c>
      <c r="C34" s="431"/>
      <c r="D34" s="441" t="str">
        <f>IF('Material 3'!D35:F35=0,"",'Material 3'!D35:F35)</f>
        <v/>
      </c>
      <c r="E34" s="379"/>
      <c r="F34" s="442"/>
    </row>
    <row r="35" spans="1:6">
      <c r="A35" s="19" t="str">
        <f>IF('Material 3'!A36=0,"",'Material 3'!A36)</f>
        <v/>
      </c>
      <c r="B35" s="430" t="str">
        <f>IF('Material 3'!B36:C36=0,"",'Material 3'!B36:C36)</f>
        <v/>
      </c>
      <c r="C35" s="431"/>
      <c r="D35" s="441" t="str">
        <f>IF('Material 3'!D36:F36=0,"",'Material 3'!D36:F36)</f>
        <v/>
      </c>
      <c r="E35" s="379"/>
      <c r="F35" s="442"/>
    </row>
    <row r="36" spans="1:6">
      <c r="A36" s="19" t="str">
        <f>IF('Material 3'!A37=0,"",'Material 3'!A37)</f>
        <v/>
      </c>
      <c r="B36" s="430" t="str">
        <f>IF('Material 3'!B37:C37=0,"",'Material 3'!B37:C37)</f>
        <v/>
      </c>
      <c r="C36" s="431"/>
      <c r="D36" s="441" t="str">
        <f>IF('Material 3'!D37:F37=0,"",'Material 3'!D37:F37)</f>
        <v/>
      </c>
      <c r="E36" s="379"/>
      <c r="F36" s="442"/>
    </row>
    <row r="37" spans="1:6">
      <c r="A37" s="19" t="str">
        <f>IF('Material 3'!A38=0,"",'Material 3'!A38)</f>
        <v/>
      </c>
      <c r="B37" s="430" t="str">
        <f>IF('Material 3'!B38:C38=0,"",'Material 3'!B38:C38)</f>
        <v/>
      </c>
      <c r="C37" s="431"/>
      <c r="D37" s="441" t="str">
        <f>IF('Material 3'!D38:F38=0,"",'Material 3'!D38:F38)</f>
        <v/>
      </c>
      <c r="E37" s="379"/>
      <c r="F37" s="442"/>
    </row>
    <row r="38" spans="1:6">
      <c r="A38" s="19" t="str">
        <f>IF('Material 3'!A39=0,"",'Material 3'!A39)</f>
        <v/>
      </c>
      <c r="B38" s="430" t="str">
        <f>IF('Material 3'!B39:C39=0,"",'Material 3'!B39:C39)</f>
        <v/>
      </c>
      <c r="C38" s="431"/>
      <c r="D38" s="441" t="str">
        <f>IF('Material 3'!D39:F39=0,"",'Material 3'!D39:F39)</f>
        <v/>
      </c>
      <c r="E38" s="379"/>
      <c r="F38" s="442"/>
    </row>
    <row r="39" spans="1:6">
      <c r="A39" s="19" t="str">
        <f>IF('Material 3'!A40=0,"",'Material 3'!A40)</f>
        <v/>
      </c>
      <c r="B39" s="430" t="str">
        <f>IF('Material 3'!B40:C40=0,"",'Material 3'!B40:C40)</f>
        <v/>
      </c>
      <c r="C39" s="431"/>
      <c r="D39" s="441" t="str">
        <f>IF('Material 3'!D40:F40=0,"",'Material 3'!D40:F40)</f>
        <v/>
      </c>
      <c r="E39" s="379"/>
      <c r="F39" s="442"/>
    </row>
    <row r="40" spans="1:6">
      <c r="A40" s="19" t="str">
        <f>IF('Material 3'!A41=0,"",'Material 3'!A41)</f>
        <v/>
      </c>
      <c r="B40" s="430" t="str">
        <f>IF('Material 3'!B41:C41=0,"",'Material 3'!B41:C41)</f>
        <v/>
      </c>
      <c r="C40" s="431"/>
      <c r="D40" s="441" t="str">
        <f>IF('Material 3'!D41:F41=0,"",'Material 3'!D41:F41)</f>
        <v/>
      </c>
      <c r="E40" s="379"/>
      <c r="F40" s="442"/>
    </row>
    <row r="41" spans="1:6">
      <c r="A41" s="19" t="str">
        <f>IF('Material 3'!A42=0,"",'Material 3'!A42)</f>
        <v/>
      </c>
      <c r="B41" s="430" t="str">
        <f>IF('Material 3'!B42:C42=0,"",'Material 3'!B42:C42)</f>
        <v/>
      </c>
      <c r="C41" s="431"/>
      <c r="D41" s="441" t="str">
        <f>IF('Material 3'!D42:F42=0,"",'Material 3'!D42:F42)</f>
        <v/>
      </c>
      <c r="E41" s="379"/>
      <c r="F41" s="442"/>
    </row>
    <row r="42" spans="1:6">
      <c r="A42" s="19" t="str">
        <f>IF('Material 3'!A43=0,"",'Material 3'!A43)</f>
        <v/>
      </c>
      <c r="B42" s="430" t="str">
        <f>IF('Material 3'!B43:C43=0,"",'Material 3'!B43:C43)</f>
        <v/>
      </c>
      <c r="C42" s="431"/>
      <c r="D42" s="441" t="str">
        <f>IF('Material 3'!D43:F43=0,"",'Material 3'!D43:F43)</f>
        <v/>
      </c>
      <c r="E42" s="379"/>
      <c r="F42" s="442"/>
    </row>
    <row r="43" spans="1:6">
      <c r="A43" s="19" t="str">
        <f>IF('Material 3'!A44=0,"",'Material 3'!A44)</f>
        <v/>
      </c>
      <c r="B43" s="430" t="str">
        <f>IF('Material 3'!B44:C44=0,"",'Material 3'!B44:C44)</f>
        <v/>
      </c>
      <c r="C43" s="431"/>
      <c r="D43" s="441" t="str">
        <f>IF('Material 3'!D44:F44=0,"",'Material 3'!D44:F44)</f>
        <v/>
      </c>
      <c r="E43" s="379"/>
      <c r="F43" s="442"/>
    </row>
    <row r="44" spans="1:6">
      <c r="A44" s="19" t="str">
        <f>IF('Material 3'!A45=0,"",'Material 3'!A45)</f>
        <v/>
      </c>
      <c r="B44" s="430" t="str">
        <f>IF('Material 3'!B45:C45=0,"",'Material 3'!B45:C45)</f>
        <v/>
      </c>
      <c r="C44" s="431"/>
      <c r="D44" s="441" t="str">
        <f>IF('Material 3'!D45:F45=0,"",'Material 3'!D45:F45)</f>
        <v/>
      </c>
      <c r="E44" s="379"/>
      <c r="F44" s="442"/>
    </row>
    <row r="45" spans="1:6">
      <c r="A45" s="19" t="str">
        <f>IF('Material 3'!A46=0,"",'Material 3'!A46)</f>
        <v/>
      </c>
      <c r="B45" s="430" t="str">
        <f>IF('Material 3'!B46:C46=0,"",'Material 3'!B46:C46)</f>
        <v/>
      </c>
      <c r="C45" s="431"/>
      <c r="D45" s="441" t="str">
        <f>IF('Material 3'!D46:F46=0,"",'Material 3'!D46:F46)</f>
        <v/>
      </c>
      <c r="E45" s="379"/>
      <c r="F45" s="442"/>
    </row>
    <row r="46" spans="1:6">
      <c r="A46" s="19" t="str">
        <f>IF('Material 3'!A47=0,"",'Material 3'!A47)</f>
        <v/>
      </c>
      <c r="B46" s="430" t="str">
        <f>IF('Material 3'!B47:C47=0,"",'Material 3'!B47:C47)</f>
        <v/>
      </c>
      <c r="C46" s="431"/>
      <c r="D46" s="441" t="str">
        <f>IF('Material 3'!D47:F47=0,"",'Material 3'!D47:F47)</f>
        <v/>
      </c>
      <c r="E46" s="379"/>
      <c r="F46" s="442"/>
    </row>
    <row r="47" spans="1:6">
      <c r="A47" s="19" t="str">
        <f>IF('Material 3'!A48=0,"",'Material 3'!A48)</f>
        <v/>
      </c>
      <c r="B47" s="430" t="str">
        <f>IF('Material 3'!B48:C48=0,"",'Material 3'!B48:C48)</f>
        <v/>
      </c>
      <c r="C47" s="431"/>
      <c r="D47" s="441" t="str">
        <f>IF('Material 3'!D48:F48=0,"",'Material 3'!D48:F48)</f>
        <v/>
      </c>
      <c r="E47" s="379"/>
      <c r="F47" s="442"/>
    </row>
    <row r="48" spans="1:6">
      <c r="A48" s="19" t="str">
        <f>IF('Material 3'!A49=0,"",'Material 3'!A49)</f>
        <v/>
      </c>
      <c r="B48" s="430" t="str">
        <f>IF('Material 3'!B49:C49=0,"",'Material 3'!B49:C49)</f>
        <v/>
      </c>
      <c r="C48" s="431"/>
      <c r="D48" s="441" t="str">
        <f>IF('Material 3'!D49:F49=0,"",'Material 3'!D49:F49)</f>
        <v/>
      </c>
      <c r="E48" s="379"/>
      <c r="F48" s="442"/>
    </row>
    <row r="49" spans="1:6">
      <c r="A49" s="19" t="str">
        <f>IF('Material 3'!A50=0,"",'Material 3'!A50)</f>
        <v/>
      </c>
      <c r="B49" s="430" t="str">
        <f>IF('Material 3'!B50:C50=0,"",'Material 3'!B50:C50)</f>
        <v/>
      </c>
      <c r="C49" s="431"/>
      <c r="D49" s="441" t="str">
        <f>IF('Material 3'!D50:F50=0,"",'Material 3'!D50:F50)</f>
        <v/>
      </c>
      <c r="E49" s="379"/>
      <c r="F49" s="442"/>
    </row>
    <row r="50" spans="1:6">
      <c r="A50" s="19" t="str">
        <f>IF('Material 3'!A51=0,"",'Material 3'!A51)</f>
        <v/>
      </c>
      <c r="B50" s="430" t="str">
        <f>IF('Material 3'!B51:C51=0,"",'Material 3'!B51:C51)</f>
        <v/>
      </c>
      <c r="C50" s="431"/>
      <c r="D50" s="441" t="str">
        <f>IF('Material 3'!D51:F51=0,"",'Material 3'!D51:F51)</f>
        <v/>
      </c>
      <c r="E50" s="379"/>
      <c r="F50" s="442"/>
    </row>
    <row r="51" spans="1:6">
      <c r="A51" s="19" t="str">
        <f>IF('Material 3'!A52=0,"",'Material 3'!A52)</f>
        <v/>
      </c>
      <c r="B51" s="430" t="str">
        <f>IF('Material 3'!B52:C52=0,"",'Material 3'!B52:C52)</f>
        <v/>
      </c>
      <c r="C51" s="431"/>
      <c r="D51" s="441" t="str">
        <f>IF('Material 3'!D52:F52=0,"",'Material 3'!D52:F52)</f>
        <v/>
      </c>
      <c r="E51" s="379"/>
      <c r="F51" s="442"/>
    </row>
    <row r="52" spans="1:6">
      <c r="A52" s="19" t="str">
        <f>IF('Material 3'!A53=0,"",'Material 3'!A53)</f>
        <v/>
      </c>
      <c r="B52" s="430" t="str">
        <f>IF('Material 3'!B53:C53=0,"",'Material 3'!B53:C53)</f>
        <v/>
      </c>
      <c r="C52" s="431"/>
      <c r="D52" s="441" t="str">
        <f>IF('Material 3'!D53:F53=0,"",'Material 3'!D53:F53)</f>
        <v/>
      </c>
      <c r="E52" s="379"/>
      <c r="F52" s="442"/>
    </row>
  </sheetData>
  <sheetProtection sheet="1" objects="1" scenarios="1" selectLockedCells="1"/>
  <mergeCells count="96">
    <mergeCell ref="D51:F51"/>
    <mergeCell ref="D52:F52"/>
    <mergeCell ref="D47:F47"/>
    <mergeCell ref="D48:F48"/>
    <mergeCell ref="D49:F49"/>
    <mergeCell ref="D50:F50"/>
    <mergeCell ref="D43:F43"/>
    <mergeCell ref="D44:F44"/>
    <mergeCell ref="D45:F45"/>
    <mergeCell ref="D46:F46"/>
    <mergeCell ref="D39:F39"/>
    <mergeCell ref="D40:F40"/>
    <mergeCell ref="D41:F41"/>
    <mergeCell ref="D42:F42"/>
    <mergeCell ref="D35:F35"/>
    <mergeCell ref="D36:F36"/>
    <mergeCell ref="D37:F37"/>
    <mergeCell ref="D38:F38"/>
    <mergeCell ref="D31:F31"/>
    <mergeCell ref="D32:F32"/>
    <mergeCell ref="D33:F33"/>
    <mergeCell ref="D34:F34"/>
    <mergeCell ref="D30:F30"/>
    <mergeCell ref="D23:F23"/>
    <mergeCell ref="D24:F24"/>
    <mergeCell ref="D25:F25"/>
    <mergeCell ref="D26:F26"/>
    <mergeCell ref="D17:F17"/>
    <mergeCell ref="D18:F18"/>
    <mergeCell ref="D27:F27"/>
    <mergeCell ref="D28:F28"/>
    <mergeCell ref="D29:F29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B46:C46"/>
    <mergeCell ref="B47:C47"/>
    <mergeCell ref="B48:C48"/>
    <mergeCell ref="B49:C49"/>
    <mergeCell ref="B42:C42"/>
    <mergeCell ref="B43:C43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0:C10"/>
    <mergeCell ref="B11:C11"/>
    <mergeCell ref="B12:C12"/>
    <mergeCell ref="B13:C13"/>
    <mergeCell ref="B7:C7"/>
    <mergeCell ref="D7:F7"/>
    <mergeCell ref="B8:C8"/>
    <mergeCell ref="B9:C9"/>
    <mergeCell ref="C3:D3"/>
    <mergeCell ref="C5:D5"/>
    <mergeCell ref="B6:C6"/>
    <mergeCell ref="D6:F6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47"/>
    <pageSetUpPr fitToPage="1"/>
  </sheetPr>
  <dimension ref="A1:H52"/>
  <sheetViews>
    <sheetView workbookViewId="0">
      <selection activeCell="G53" sqref="G53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213</v>
      </c>
    </row>
    <row r="2" spans="1:8">
      <c r="A2" s="2"/>
      <c r="B2" s="2"/>
    </row>
    <row r="3" spans="1:8">
      <c r="A3" s="2"/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" t="s">
        <v>41</v>
      </c>
      <c r="H3" s="37" t="str">
        <f>IF('Labor 1'!T4="","",'Labor 1'!T4)</f>
        <v/>
      </c>
    </row>
    <row r="4" spans="1:8">
      <c r="A4" s="2"/>
      <c r="B4" s="2"/>
      <c r="G4" s="2"/>
      <c r="H4" s="182"/>
    </row>
    <row r="5" spans="1:8">
      <c r="A5" s="2"/>
      <c r="B5" s="1" t="s">
        <v>43</v>
      </c>
      <c r="C5" s="379" t="str">
        <f>IF('Labor 1'!C6:H6="","",'Labor 1'!C6:H6)</f>
        <v/>
      </c>
      <c r="D5" s="379"/>
      <c r="E5" s="1"/>
      <c r="F5" s="2"/>
    </row>
    <row r="6" spans="1:8">
      <c r="A6" s="18" t="s">
        <v>45</v>
      </c>
      <c r="B6" s="427" t="s">
        <v>46</v>
      </c>
      <c r="C6" s="428"/>
      <c r="D6" s="427" t="s">
        <v>3</v>
      </c>
      <c r="E6" s="429"/>
      <c r="F6" s="428"/>
    </row>
    <row r="7" spans="1:8" ht="13.5" thickBot="1">
      <c r="A7" s="202"/>
      <c r="B7" s="388"/>
      <c r="C7" s="389"/>
      <c r="D7" s="388"/>
      <c r="E7" s="440"/>
      <c r="F7" s="389"/>
    </row>
    <row r="8" spans="1:8">
      <c r="A8" s="5" t="str">
        <f>IF('Material 4'!A9=0,"",'Material 4'!A9)</f>
        <v/>
      </c>
      <c r="B8" s="443" t="str">
        <f>IF('Material 4'!B9:C9=0,"",'Material 4'!B9:C9)</f>
        <v/>
      </c>
      <c r="C8" s="444"/>
      <c r="D8" s="445" t="str">
        <f>IF('Material 4'!D9:F9=0,"",'Material 4'!D9:F9)</f>
        <v/>
      </c>
      <c r="E8" s="446"/>
      <c r="F8" s="447"/>
    </row>
    <row r="9" spans="1:8">
      <c r="A9" s="5" t="str">
        <f>IF('Material 4'!A10=0,"",'Material 4'!A10)</f>
        <v/>
      </c>
      <c r="B9" s="349" t="str">
        <f>IF('Material 4'!B10:C10=0,"",'Material 4'!B10:C10)</f>
        <v/>
      </c>
      <c r="C9" s="350"/>
      <c r="D9" s="360" t="str">
        <f>IF('Material 4'!D10:F10=0,"",'Material 4'!D10:F10)</f>
        <v/>
      </c>
      <c r="E9" s="361"/>
      <c r="F9" s="362"/>
    </row>
    <row r="10" spans="1:8">
      <c r="A10" s="5" t="str">
        <f>IF('Material 4'!A11=0,"",'Material 4'!A11)</f>
        <v/>
      </c>
      <c r="B10" s="349" t="str">
        <f>IF('Material 4'!B11:C11=0,"",'Material 4'!B11:C11)</f>
        <v/>
      </c>
      <c r="C10" s="350"/>
      <c r="D10" s="360" t="str">
        <f>IF('Material 4'!D11:F11=0,"",'Material 4'!D11:F11)</f>
        <v/>
      </c>
      <c r="E10" s="361"/>
      <c r="F10" s="362"/>
    </row>
    <row r="11" spans="1:8">
      <c r="A11" s="5" t="str">
        <f>IF('Material 4'!A12=0,"",'Material 4'!A12)</f>
        <v/>
      </c>
      <c r="B11" s="349" t="str">
        <f>IF('Material 4'!B12:C12=0,"",'Material 4'!B12:C12)</f>
        <v/>
      </c>
      <c r="C11" s="350"/>
      <c r="D11" s="360" t="str">
        <f>IF('Material 4'!D12:F12=0,"",'Material 4'!D12:F12)</f>
        <v/>
      </c>
      <c r="E11" s="361"/>
      <c r="F11" s="362"/>
    </row>
    <row r="12" spans="1:8">
      <c r="A12" s="5" t="str">
        <f>IF('Material 4'!A13=0,"",'Material 4'!A13)</f>
        <v/>
      </c>
      <c r="B12" s="349" t="str">
        <f>IF('Material 4'!B13:C13=0,"",'Material 4'!B13:C13)</f>
        <v/>
      </c>
      <c r="C12" s="350"/>
      <c r="D12" s="360" t="str">
        <f>IF('Material 4'!D13:F13=0,"",'Material 4'!D13:F13)</f>
        <v/>
      </c>
      <c r="E12" s="361"/>
      <c r="F12" s="362"/>
    </row>
    <row r="13" spans="1:8">
      <c r="A13" s="5" t="str">
        <f>IF('Material 4'!A14=0,"",'Material 4'!A14)</f>
        <v/>
      </c>
      <c r="B13" s="349" t="str">
        <f>IF('Material 4'!B14:C14=0,"",'Material 4'!B14:C14)</f>
        <v/>
      </c>
      <c r="C13" s="350"/>
      <c r="D13" s="360" t="str">
        <f>IF('Material 4'!D14:F14=0,"",'Material 4'!D14:F14)</f>
        <v/>
      </c>
      <c r="E13" s="361"/>
      <c r="F13" s="362"/>
    </row>
    <row r="14" spans="1:8">
      <c r="A14" s="5" t="str">
        <f>IF('Material 4'!A15=0,"",'Material 4'!A15)</f>
        <v/>
      </c>
      <c r="B14" s="349" t="str">
        <f>IF('Material 4'!B15:C15=0,"",'Material 4'!B15:C15)</f>
        <v/>
      </c>
      <c r="C14" s="350"/>
      <c r="D14" s="360" t="str">
        <f>IF('Material 4'!D15:F15=0,"",'Material 4'!D15:F15)</f>
        <v/>
      </c>
      <c r="E14" s="361"/>
      <c r="F14" s="362"/>
    </row>
    <row r="15" spans="1:8">
      <c r="A15" s="5" t="str">
        <f>IF('Material 4'!A16=0,"",'Material 4'!A16)</f>
        <v/>
      </c>
      <c r="B15" s="349" t="str">
        <f>IF('Material 4'!B16:C16=0,"",'Material 4'!B16:C16)</f>
        <v/>
      </c>
      <c r="C15" s="350"/>
      <c r="D15" s="360" t="str">
        <f>IF('Material 4'!D16:F16=0,"",'Material 4'!D16:F16)</f>
        <v/>
      </c>
      <c r="E15" s="361"/>
      <c r="F15" s="362"/>
    </row>
    <row r="16" spans="1:8">
      <c r="A16" s="5" t="str">
        <f>IF('Material 4'!A17=0,"",'Material 4'!A17)</f>
        <v/>
      </c>
      <c r="B16" s="349" t="str">
        <f>IF('Material 4'!B17:C17=0,"",'Material 4'!B17:C17)</f>
        <v/>
      </c>
      <c r="C16" s="350"/>
      <c r="D16" s="360" t="str">
        <f>IF('Material 4'!D17:F17=0,"",'Material 4'!D17:F17)</f>
        <v/>
      </c>
      <c r="E16" s="361"/>
      <c r="F16" s="362"/>
    </row>
    <row r="17" spans="1:6">
      <c r="A17" s="5" t="str">
        <f>IF('Material 4'!A18=0,"",'Material 4'!A18)</f>
        <v/>
      </c>
      <c r="B17" s="349" t="str">
        <f>IF('Material 4'!B18:C18=0,"",'Material 4'!B18:C18)</f>
        <v/>
      </c>
      <c r="C17" s="350"/>
      <c r="D17" s="360" t="str">
        <f>IF('Material 4'!D18:F18=0,"",'Material 4'!D18:F18)</f>
        <v/>
      </c>
      <c r="E17" s="361"/>
      <c r="F17" s="362"/>
    </row>
    <row r="18" spans="1:6">
      <c r="A18" s="5" t="str">
        <f>IF('Material 4'!A19=0,"",'Material 4'!A19)</f>
        <v/>
      </c>
      <c r="B18" s="349" t="str">
        <f>IF('Material 4'!B19:C19=0,"",'Material 4'!B19:C19)</f>
        <v/>
      </c>
      <c r="C18" s="350"/>
      <c r="D18" s="360" t="str">
        <f>IF('Material 4'!D19:F19=0,"",'Material 4'!D19:F19)</f>
        <v/>
      </c>
      <c r="E18" s="361"/>
      <c r="F18" s="362"/>
    </row>
    <row r="19" spans="1:6">
      <c r="A19" s="5" t="str">
        <f>IF('Material 4'!A20=0,"",'Material 4'!A20)</f>
        <v/>
      </c>
      <c r="B19" s="349" t="str">
        <f>IF('Material 4'!B20:C20=0,"",'Material 4'!B20:C20)</f>
        <v/>
      </c>
      <c r="C19" s="350"/>
      <c r="D19" s="360" t="str">
        <f>IF('Material 4'!D20:F20=0,"",'Material 4'!D20:F20)</f>
        <v/>
      </c>
      <c r="E19" s="361"/>
      <c r="F19" s="362"/>
    </row>
    <row r="20" spans="1:6">
      <c r="A20" s="5" t="str">
        <f>IF('Material 4'!A21=0,"",'Material 4'!A21)</f>
        <v/>
      </c>
      <c r="B20" s="349" t="str">
        <f>IF('Material 4'!B21:C21=0,"",'Material 4'!B21:C21)</f>
        <v/>
      </c>
      <c r="C20" s="350"/>
      <c r="D20" s="360" t="str">
        <f>IF('Material 4'!D21:F21=0,"",'Material 4'!D21:F21)</f>
        <v/>
      </c>
      <c r="E20" s="361"/>
      <c r="F20" s="362"/>
    </row>
    <row r="21" spans="1:6">
      <c r="A21" s="5" t="str">
        <f>IF('Material 4'!A22=0,"",'Material 4'!A22)</f>
        <v/>
      </c>
      <c r="B21" s="349" t="str">
        <f>IF('Material 4'!B22:C22=0,"",'Material 4'!B22:C22)</f>
        <v/>
      </c>
      <c r="C21" s="350"/>
      <c r="D21" s="360" t="str">
        <f>IF('Material 4'!D22:F22=0,"",'Material 4'!D22:F22)</f>
        <v/>
      </c>
      <c r="E21" s="361"/>
      <c r="F21" s="362"/>
    </row>
    <row r="22" spans="1:6">
      <c r="A22" s="5" t="str">
        <f>IF('Material 4'!A23=0,"",'Material 4'!A23)</f>
        <v/>
      </c>
      <c r="B22" s="349" t="str">
        <f>IF('Material 4'!B23:C23=0,"",'Material 4'!B23:C23)</f>
        <v/>
      </c>
      <c r="C22" s="350"/>
      <c r="D22" s="360" t="str">
        <f>IF('Material 4'!D23:F23=0,"",'Material 4'!D23:F23)</f>
        <v/>
      </c>
      <c r="E22" s="361"/>
      <c r="F22" s="362"/>
    </row>
    <row r="23" spans="1:6">
      <c r="A23" s="5" t="str">
        <f>IF('Material 4'!A24=0,"",'Material 4'!A24)</f>
        <v/>
      </c>
      <c r="B23" s="349" t="str">
        <f>IF('Material 4'!B24:C24=0,"",'Material 4'!B24:C24)</f>
        <v/>
      </c>
      <c r="C23" s="350"/>
      <c r="D23" s="360" t="str">
        <f>IF('Material 4'!D24:F24=0,"",'Material 4'!D24:F24)</f>
        <v/>
      </c>
      <c r="E23" s="361"/>
      <c r="F23" s="362"/>
    </row>
    <row r="24" spans="1:6">
      <c r="A24" s="5" t="str">
        <f>IF('Material 4'!A25=0,"",'Material 4'!A25)</f>
        <v/>
      </c>
      <c r="B24" s="349" t="str">
        <f>IF('Material 4'!B25:C25=0,"",'Material 4'!B25:C25)</f>
        <v/>
      </c>
      <c r="C24" s="350"/>
      <c r="D24" s="360" t="str">
        <f>IF('Material 4'!D25:F25=0,"",'Material 4'!D25:F25)</f>
        <v/>
      </c>
      <c r="E24" s="361"/>
      <c r="F24" s="362"/>
    </row>
    <row r="25" spans="1:6">
      <c r="A25" s="5" t="str">
        <f>IF('Material 4'!A26=0,"",'Material 4'!A26)</f>
        <v/>
      </c>
      <c r="B25" s="349" t="str">
        <f>IF('Material 4'!B26:C26=0,"",'Material 4'!B26:C26)</f>
        <v/>
      </c>
      <c r="C25" s="350"/>
      <c r="D25" s="360" t="str">
        <f>IF('Material 4'!D26:F26=0,"",'Material 4'!D26:F26)</f>
        <v/>
      </c>
      <c r="E25" s="361"/>
      <c r="F25" s="362"/>
    </row>
    <row r="26" spans="1:6">
      <c r="A26" s="5" t="str">
        <f>IF('Material 4'!A27=0,"",'Material 4'!A27)</f>
        <v/>
      </c>
      <c r="B26" s="349" t="str">
        <f>IF('Material 4'!B27:C27=0,"",'Material 4'!B27:C27)</f>
        <v/>
      </c>
      <c r="C26" s="350"/>
      <c r="D26" s="360" t="str">
        <f>IF('Material 4'!D27:F27=0,"",'Material 4'!D27:F27)</f>
        <v/>
      </c>
      <c r="E26" s="361"/>
      <c r="F26" s="362"/>
    </row>
    <row r="27" spans="1:6">
      <c r="A27" s="5" t="str">
        <f>IF('Material 4'!A28=0,"",'Material 4'!A28)</f>
        <v/>
      </c>
      <c r="B27" s="349" t="str">
        <f>IF('Material 4'!B28:C28=0,"",'Material 4'!B28:C28)</f>
        <v/>
      </c>
      <c r="C27" s="350"/>
      <c r="D27" s="360" t="str">
        <f>IF('Material 4'!D28:F28=0,"",'Material 4'!D28:F28)</f>
        <v/>
      </c>
      <c r="E27" s="361"/>
      <c r="F27" s="362"/>
    </row>
    <row r="28" spans="1:6">
      <c r="A28" s="5" t="str">
        <f>IF('Material 4'!A29=0,"",'Material 4'!A29)</f>
        <v/>
      </c>
      <c r="B28" s="349" t="str">
        <f>IF('Material 4'!B29:C29=0,"",'Material 4'!B29:C29)</f>
        <v/>
      </c>
      <c r="C28" s="350"/>
      <c r="D28" s="360" t="str">
        <f>IF('Material 4'!D29:F29=0,"",'Material 4'!D29:F29)</f>
        <v/>
      </c>
      <c r="E28" s="361"/>
      <c r="F28" s="362"/>
    </row>
    <row r="29" spans="1:6">
      <c r="A29" s="5" t="str">
        <f>IF('Material 4'!A30=0,"",'Material 4'!A30)</f>
        <v/>
      </c>
      <c r="B29" s="349" t="str">
        <f>IF('Material 4'!B30:C30=0,"",'Material 4'!B30:C30)</f>
        <v/>
      </c>
      <c r="C29" s="350"/>
      <c r="D29" s="360" t="str">
        <f>IF('Material 4'!D30:F30=0,"",'Material 4'!D30:F30)</f>
        <v/>
      </c>
      <c r="E29" s="361"/>
      <c r="F29" s="362"/>
    </row>
    <row r="30" spans="1:6">
      <c r="A30" s="5" t="str">
        <f>IF('Material 4'!A31=0,"",'Material 4'!A31)</f>
        <v/>
      </c>
      <c r="B30" s="349" t="str">
        <f>IF('Material 4'!B31:C31=0,"",'Material 4'!B31:C31)</f>
        <v/>
      </c>
      <c r="C30" s="350"/>
      <c r="D30" s="360" t="str">
        <f>IF('Material 4'!D31:F31=0,"",'Material 4'!D31:F31)</f>
        <v/>
      </c>
      <c r="E30" s="361"/>
      <c r="F30" s="362"/>
    </row>
    <row r="31" spans="1:6">
      <c r="A31" s="5" t="str">
        <f>IF('Material 4'!A32=0,"",'Material 4'!A32)</f>
        <v/>
      </c>
      <c r="B31" s="349" t="str">
        <f>IF('Material 4'!B32:C32=0,"",'Material 4'!B32:C32)</f>
        <v/>
      </c>
      <c r="C31" s="350"/>
      <c r="D31" s="360" t="str">
        <f>IF('Material 4'!D32:F32=0,"",'Material 4'!D32:F32)</f>
        <v/>
      </c>
      <c r="E31" s="361"/>
      <c r="F31" s="362"/>
    </row>
    <row r="32" spans="1:6">
      <c r="A32" s="5" t="str">
        <f>IF('Material 4'!A33=0,"",'Material 4'!A33)</f>
        <v/>
      </c>
      <c r="B32" s="349" t="str">
        <f>IF('Material 4'!B33:C33=0,"",'Material 4'!B33:C33)</f>
        <v/>
      </c>
      <c r="C32" s="350"/>
      <c r="D32" s="360" t="str">
        <f>IF('Material 4'!D33:F33=0,"",'Material 4'!D33:F33)</f>
        <v/>
      </c>
      <c r="E32" s="361"/>
      <c r="F32" s="362"/>
    </row>
    <row r="33" spans="1:6">
      <c r="A33" s="5" t="str">
        <f>IF('Material 4'!A34=0,"",'Material 4'!A34)</f>
        <v/>
      </c>
      <c r="B33" s="349" t="str">
        <f>IF('Material 4'!B34:C34=0,"",'Material 4'!B34:C34)</f>
        <v/>
      </c>
      <c r="C33" s="350"/>
      <c r="D33" s="360" t="str">
        <f>IF('Material 4'!D34:F34=0,"",'Material 4'!D34:F34)</f>
        <v/>
      </c>
      <c r="E33" s="361"/>
      <c r="F33" s="362"/>
    </row>
    <row r="34" spans="1:6">
      <c r="A34" s="5" t="str">
        <f>IF('Material 4'!A35=0,"",'Material 4'!A35)</f>
        <v/>
      </c>
      <c r="B34" s="349" t="str">
        <f>IF('Material 4'!B35:C35=0,"",'Material 4'!B35:C35)</f>
        <v/>
      </c>
      <c r="C34" s="350"/>
      <c r="D34" s="360" t="str">
        <f>IF('Material 4'!D35:F35=0,"",'Material 4'!D35:F35)</f>
        <v/>
      </c>
      <c r="E34" s="361"/>
      <c r="F34" s="362"/>
    </row>
    <row r="35" spans="1:6">
      <c r="A35" s="5" t="str">
        <f>IF('Material 4'!A36=0,"",'Material 4'!A36)</f>
        <v/>
      </c>
      <c r="B35" s="349" t="str">
        <f>IF('Material 4'!B36:C36=0,"",'Material 4'!B36:C36)</f>
        <v/>
      </c>
      <c r="C35" s="350"/>
      <c r="D35" s="360" t="str">
        <f>IF('Material 4'!D36:F36=0,"",'Material 4'!D36:F36)</f>
        <v/>
      </c>
      <c r="E35" s="361"/>
      <c r="F35" s="362"/>
    </row>
    <row r="36" spans="1:6">
      <c r="A36" s="5" t="str">
        <f>IF('Material 4'!A37=0,"",'Material 4'!A37)</f>
        <v/>
      </c>
      <c r="B36" s="349" t="str">
        <f>IF('Material 4'!B37:C37=0,"",'Material 4'!B37:C37)</f>
        <v/>
      </c>
      <c r="C36" s="350"/>
      <c r="D36" s="360" t="str">
        <f>IF('Material 4'!D37:F37=0,"",'Material 4'!D37:F37)</f>
        <v/>
      </c>
      <c r="E36" s="361"/>
      <c r="F36" s="362"/>
    </row>
    <row r="37" spans="1:6">
      <c r="A37" s="5" t="str">
        <f>IF('Material 4'!A38=0,"",'Material 4'!A38)</f>
        <v/>
      </c>
      <c r="B37" s="349" t="str">
        <f>IF('Material 4'!B38:C38=0,"",'Material 4'!B38:C38)</f>
        <v/>
      </c>
      <c r="C37" s="350"/>
      <c r="D37" s="360" t="str">
        <f>IF('Material 4'!D38:F38=0,"",'Material 4'!D38:F38)</f>
        <v/>
      </c>
      <c r="E37" s="361"/>
      <c r="F37" s="362"/>
    </row>
    <row r="38" spans="1:6">
      <c r="A38" s="5" t="str">
        <f>IF('Material 4'!A39=0,"",'Material 4'!A39)</f>
        <v/>
      </c>
      <c r="B38" s="349" t="str">
        <f>IF('Material 4'!B39:C39=0,"",'Material 4'!B39:C39)</f>
        <v/>
      </c>
      <c r="C38" s="350"/>
      <c r="D38" s="360" t="str">
        <f>IF('Material 4'!D39:F39=0,"",'Material 4'!D39:F39)</f>
        <v/>
      </c>
      <c r="E38" s="361"/>
      <c r="F38" s="362"/>
    </row>
    <row r="39" spans="1:6">
      <c r="A39" s="5" t="str">
        <f>IF('Material 4'!A40=0,"",'Material 4'!A40)</f>
        <v/>
      </c>
      <c r="B39" s="349" t="str">
        <f>IF('Material 4'!B40:C40=0,"",'Material 4'!B40:C40)</f>
        <v/>
      </c>
      <c r="C39" s="350"/>
      <c r="D39" s="360" t="str">
        <f>IF('Material 4'!D40:F40=0,"",'Material 4'!D40:F40)</f>
        <v/>
      </c>
      <c r="E39" s="361"/>
      <c r="F39" s="362"/>
    </row>
    <row r="40" spans="1:6">
      <c r="A40" s="5" t="str">
        <f>IF('Material 4'!A41=0,"",'Material 4'!A41)</f>
        <v/>
      </c>
      <c r="B40" s="349" t="str">
        <f>IF('Material 4'!B41:C41=0,"",'Material 4'!B41:C41)</f>
        <v/>
      </c>
      <c r="C40" s="350"/>
      <c r="D40" s="360" t="str">
        <f>IF('Material 4'!D41:F41=0,"",'Material 4'!D41:F41)</f>
        <v/>
      </c>
      <c r="E40" s="361"/>
      <c r="F40" s="362"/>
    </row>
    <row r="41" spans="1:6">
      <c r="A41" s="5" t="str">
        <f>IF('Material 4'!A42=0,"",'Material 4'!A42)</f>
        <v/>
      </c>
      <c r="B41" s="349" t="str">
        <f>IF('Material 4'!B42:C42=0,"",'Material 4'!B42:C42)</f>
        <v/>
      </c>
      <c r="C41" s="350"/>
      <c r="D41" s="360" t="str">
        <f>IF('Material 4'!D42:F42=0,"",'Material 4'!D42:F42)</f>
        <v/>
      </c>
      <c r="E41" s="361"/>
      <c r="F41" s="362"/>
    </row>
    <row r="42" spans="1:6">
      <c r="A42" s="5" t="str">
        <f>IF('Material 4'!A43=0,"",'Material 4'!A43)</f>
        <v/>
      </c>
      <c r="B42" s="349" t="str">
        <f>IF('Material 4'!B43:C43=0,"",'Material 4'!B43:C43)</f>
        <v/>
      </c>
      <c r="C42" s="350"/>
      <c r="D42" s="360" t="str">
        <f>IF('Material 4'!D43:F43=0,"",'Material 4'!D43:F43)</f>
        <v/>
      </c>
      <c r="E42" s="361"/>
      <c r="F42" s="362"/>
    </row>
    <row r="43" spans="1:6">
      <c r="A43" s="5" t="str">
        <f>IF('Material 4'!A44=0,"",'Material 4'!A44)</f>
        <v/>
      </c>
      <c r="B43" s="349" t="str">
        <f>IF('Material 4'!B44:C44=0,"",'Material 4'!B44:C44)</f>
        <v/>
      </c>
      <c r="C43" s="350"/>
      <c r="D43" s="360" t="str">
        <f>IF('Material 4'!D44:F44=0,"",'Material 4'!D44:F44)</f>
        <v/>
      </c>
      <c r="E43" s="361"/>
      <c r="F43" s="362"/>
    </row>
    <row r="44" spans="1:6">
      <c r="A44" s="5" t="str">
        <f>IF('Material 4'!A45=0,"",'Material 4'!A45)</f>
        <v/>
      </c>
      <c r="B44" s="349" t="str">
        <f>IF('Material 4'!B45:C45=0,"",'Material 4'!B45:C45)</f>
        <v/>
      </c>
      <c r="C44" s="350"/>
      <c r="D44" s="360" t="str">
        <f>IF('Material 4'!D45:F45=0,"",'Material 4'!D45:F45)</f>
        <v/>
      </c>
      <c r="E44" s="361"/>
      <c r="F44" s="362"/>
    </row>
    <row r="45" spans="1:6">
      <c r="A45" s="5" t="str">
        <f>IF('Material 4'!A46=0,"",'Material 4'!A46)</f>
        <v/>
      </c>
      <c r="B45" s="349" t="str">
        <f>IF('Material 4'!B46:C46=0,"",'Material 4'!B46:C46)</f>
        <v/>
      </c>
      <c r="C45" s="350"/>
      <c r="D45" s="360" t="str">
        <f>IF('Material 4'!D46:F46=0,"",'Material 4'!D46:F46)</f>
        <v/>
      </c>
      <c r="E45" s="361"/>
      <c r="F45" s="362"/>
    </row>
    <row r="46" spans="1:6">
      <c r="A46" s="5" t="str">
        <f>IF('Material 4'!A47=0,"",'Material 4'!A47)</f>
        <v/>
      </c>
      <c r="B46" s="349" t="str">
        <f>IF('Material 4'!B47:C47=0,"",'Material 4'!B47:C47)</f>
        <v/>
      </c>
      <c r="C46" s="350"/>
      <c r="D46" s="360" t="str">
        <f>IF('Material 4'!D47:F47=0,"",'Material 4'!D47:F47)</f>
        <v/>
      </c>
      <c r="E46" s="361"/>
      <c r="F46" s="362"/>
    </row>
    <row r="47" spans="1:6">
      <c r="A47" s="5" t="str">
        <f>IF('Material 4'!A48=0,"",'Material 4'!A48)</f>
        <v/>
      </c>
      <c r="B47" s="349" t="str">
        <f>IF('Material 4'!B48:C48=0,"",'Material 4'!B48:C48)</f>
        <v/>
      </c>
      <c r="C47" s="350"/>
      <c r="D47" s="360" t="str">
        <f>IF('Material 4'!D48:F48=0,"",'Material 4'!D48:F48)</f>
        <v/>
      </c>
      <c r="E47" s="361"/>
      <c r="F47" s="362"/>
    </row>
    <row r="48" spans="1:6">
      <c r="A48" s="5" t="str">
        <f>IF('Material 4'!A49=0,"",'Material 4'!A49)</f>
        <v/>
      </c>
      <c r="B48" s="349" t="str">
        <f>IF('Material 4'!B49:C49=0,"",'Material 4'!B49:C49)</f>
        <v/>
      </c>
      <c r="C48" s="350"/>
      <c r="D48" s="360" t="str">
        <f>IF('Material 4'!D49:F49=0,"",'Material 4'!D49:F49)</f>
        <v/>
      </c>
      <c r="E48" s="361"/>
      <c r="F48" s="362"/>
    </row>
    <row r="49" spans="1:6">
      <c r="A49" s="5" t="str">
        <f>IF('Material 4'!A50=0,"",'Material 4'!A50)</f>
        <v/>
      </c>
      <c r="B49" s="349" t="str">
        <f>IF('Material 4'!B50:C50=0,"",'Material 4'!B50:C50)</f>
        <v/>
      </c>
      <c r="C49" s="350"/>
      <c r="D49" s="360" t="str">
        <f>IF('Material 4'!D50:F50=0,"",'Material 4'!D50:F50)</f>
        <v/>
      </c>
      <c r="E49" s="361"/>
      <c r="F49" s="362"/>
    </row>
    <row r="50" spans="1:6">
      <c r="A50" s="5" t="str">
        <f>IF('Material 4'!A51=0,"",'Material 4'!A51)</f>
        <v/>
      </c>
      <c r="B50" s="349" t="str">
        <f>IF('Material 4'!B51:C51=0,"",'Material 4'!B51:C51)</f>
        <v/>
      </c>
      <c r="C50" s="350"/>
      <c r="D50" s="360" t="str">
        <f>IF('Material 4'!D51:F51=0,"",'Material 4'!D51:F51)</f>
        <v/>
      </c>
      <c r="E50" s="361"/>
      <c r="F50" s="362"/>
    </row>
    <row r="51" spans="1:6">
      <c r="A51" s="5" t="str">
        <f>IF('Material 4'!A52=0,"",'Material 4'!A52)</f>
        <v/>
      </c>
      <c r="B51" s="349" t="str">
        <f>IF('Material 4'!B52:C52=0,"",'Material 4'!B52:C52)</f>
        <v/>
      </c>
      <c r="C51" s="350"/>
      <c r="D51" s="360" t="str">
        <f>IF('Material 4'!D52:F52=0,"",'Material 4'!D52:F52)</f>
        <v/>
      </c>
      <c r="E51" s="361"/>
      <c r="F51" s="362"/>
    </row>
    <row r="52" spans="1:6">
      <c r="A52" s="5" t="str">
        <f>IF('Material 4'!A53=0,"",'Material 4'!A53)</f>
        <v/>
      </c>
      <c r="B52" s="349" t="str">
        <f>IF('Material 4'!B53:C53=0,"",'Material 4'!B53:C53)</f>
        <v/>
      </c>
      <c r="C52" s="350"/>
      <c r="D52" s="360" t="str">
        <f>IF('Material 4'!D53:F53=0,"",'Material 4'!D53:F53)</f>
        <v/>
      </c>
      <c r="E52" s="361"/>
      <c r="F52" s="362"/>
    </row>
  </sheetData>
  <sheetProtection sheet="1" objects="1" scenarios="1" selectLockedCells="1"/>
  <mergeCells count="96">
    <mergeCell ref="D51:F51"/>
    <mergeCell ref="D52:F52"/>
    <mergeCell ref="D45:F45"/>
    <mergeCell ref="D46:F46"/>
    <mergeCell ref="D47:F47"/>
    <mergeCell ref="D48:F48"/>
    <mergeCell ref="D38:F38"/>
    <mergeCell ref="D39:F39"/>
    <mergeCell ref="D40:F40"/>
    <mergeCell ref="D49:F49"/>
    <mergeCell ref="D50:F50"/>
    <mergeCell ref="D21:F21"/>
    <mergeCell ref="D22:F22"/>
    <mergeCell ref="D23:F23"/>
    <mergeCell ref="D24:F24"/>
    <mergeCell ref="D33:F33"/>
    <mergeCell ref="D29:F29"/>
    <mergeCell ref="D30:F30"/>
    <mergeCell ref="D31:F31"/>
    <mergeCell ref="D32:F32"/>
    <mergeCell ref="B48:C48"/>
    <mergeCell ref="B49:C49"/>
    <mergeCell ref="B42:C42"/>
    <mergeCell ref="B43:C43"/>
    <mergeCell ref="D25:F25"/>
    <mergeCell ref="D26:F26"/>
    <mergeCell ref="D27:F27"/>
    <mergeCell ref="D28:F28"/>
    <mergeCell ref="D34:F34"/>
    <mergeCell ref="D35:F35"/>
    <mergeCell ref="D36:F36"/>
    <mergeCell ref="D41:F41"/>
    <mergeCell ref="D42:F42"/>
    <mergeCell ref="D43:F43"/>
    <mergeCell ref="D44:F44"/>
    <mergeCell ref="D37:F37"/>
    <mergeCell ref="B52:C52"/>
    <mergeCell ref="D10:F10"/>
    <mergeCell ref="D11:F11"/>
    <mergeCell ref="D12:F12"/>
    <mergeCell ref="D13:F13"/>
    <mergeCell ref="D14:F14"/>
    <mergeCell ref="D15:F15"/>
    <mergeCell ref="D16:F16"/>
    <mergeCell ref="B46:C46"/>
    <mergeCell ref="B47:C47"/>
    <mergeCell ref="D17:F17"/>
    <mergeCell ref="D18:F18"/>
    <mergeCell ref="D19:F19"/>
    <mergeCell ref="D20:F20"/>
    <mergeCell ref="B50:C50"/>
    <mergeCell ref="B51:C51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1:C11"/>
    <mergeCell ref="B12:C12"/>
    <mergeCell ref="B13:C13"/>
    <mergeCell ref="B7:C7"/>
    <mergeCell ref="D7:F7"/>
    <mergeCell ref="B8:C8"/>
    <mergeCell ref="B9:C9"/>
    <mergeCell ref="D8:F8"/>
    <mergeCell ref="D9:F9"/>
    <mergeCell ref="C3:D3"/>
    <mergeCell ref="C5:D5"/>
    <mergeCell ref="B6:C6"/>
    <mergeCell ref="D6:F6"/>
    <mergeCell ref="B10:C10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47"/>
    <pageSetUpPr fitToPage="1"/>
  </sheetPr>
  <dimension ref="A1:H52"/>
  <sheetViews>
    <sheetView workbookViewId="0">
      <selection activeCell="H44" sqref="H4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213</v>
      </c>
    </row>
    <row r="2" spans="1:8">
      <c r="A2" s="2"/>
      <c r="B2" s="2"/>
    </row>
    <row r="3" spans="1:8">
      <c r="A3" s="2"/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" t="s">
        <v>41</v>
      </c>
      <c r="H3" s="37" t="str">
        <f>IF('Labor 1'!T4="","",'Labor 1'!T4)</f>
        <v/>
      </c>
    </row>
    <row r="4" spans="1:8">
      <c r="A4" s="2"/>
      <c r="B4" s="2"/>
      <c r="G4" s="2"/>
      <c r="H4" s="182"/>
    </row>
    <row r="5" spans="1:8">
      <c r="A5" s="2"/>
      <c r="B5" s="1" t="s">
        <v>43</v>
      </c>
      <c r="C5" s="379" t="str">
        <f>IF('Labor 1'!C6:H6="","",'Labor 1'!C6:H6)</f>
        <v/>
      </c>
      <c r="D5" s="379"/>
      <c r="E5" s="1"/>
      <c r="F5" s="2"/>
    </row>
    <row r="6" spans="1:8">
      <c r="A6" s="18" t="s">
        <v>45</v>
      </c>
      <c r="B6" s="427" t="s">
        <v>46</v>
      </c>
      <c r="C6" s="428"/>
      <c r="D6" s="427" t="s">
        <v>3</v>
      </c>
      <c r="E6" s="429"/>
      <c r="F6" s="428"/>
    </row>
    <row r="7" spans="1:8" ht="13.5" thickBot="1">
      <c r="A7" s="202"/>
      <c r="B7" s="388"/>
      <c r="C7" s="389"/>
      <c r="D7" s="388"/>
      <c r="E7" s="440"/>
      <c r="F7" s="389"/>
    </row>
    <row r="8" spans="1:8">
      <c r="A8" s="5" t="str">
        <f>IF('Material 5'!A9=0,"",'Material 5'!A9)</f>
        <v/>
      </c>
      <c r="B8" s="443" t="str">
        <f>IF('Material 5'!B9:C9=0,"",'Material 5'!B9:C9)</f>
        <v/>
      </c>
      <c r="C8" s="444"/>
      <c r="D8" s="445" t="str">
        <f>IF('Material 5'!D9:F9=0,"",'Material 5'!D9:F9)</f>
        <v/>
      </c>
      <c r="E8" s="446"/>
      <c r="F8" s="447"/>
    </row>
    <row r="9" spans="1:8">
      <c r="A9" s="5" t="str">
        <f>IF('Material 5'!A10=0,"",'Material 5'!A10)</f>
        <v/>
      </c>
      <c r="B9" s="349" t="str">
        <f>IF('Material 5'!B10:C10=0,"",'Material 5'!B10:C10)</f>
        <v/>
      </c>
      <c r="C9" s="350"/>
      <c r="D9" s="360" t="str">
        <f>IF('Material 5'!D10:F10=0,"",'Material 5'!D10:F10)</f>
        <v/>
      </c>
      <c r="E9" s="361"/>
      <c r="F9" s="362"/>
    </row>
    <row r="10" spans="1:8">
      <c r="A10" s="5" t="str">
        <f>IF('Material 5'!A11=0,"",'Material 5'!A11)</f>
        <v/>
      </c>
      <c r="B10" s="349" t="str">
        <f>IF('Material 5'!B11:C11=0,"",'Material 5'!B11:C11)</f>
        <v/>
      </c>
      <c r="C10" s="350"/>
      <c r="D10" s="360" t="str">
        <f>IF('Material 5'!D11:F11=0,"",'Material 5'!D11:F11)</f>
        <v/>
      </c>
      <c r="E10" s="361"/>
      <c r="F10" s="362"/>
    </row>
    <row r="11" spans="1:8">
      <c r="A11" s="5" t="str">
        <f>IF('Material 5'!A12=0,"",'Material 5'!A12)</f>
        <v/>
      </c>
      <c r="B11" s="349" t="str">
        <f>IF('Material 5'!B12:C12=0,"",'Material 5'!B12:C12)</f>
        <v/>
      </c>
      <c r="C11" s="350"/>
      <c r="D11" s="360" t="str">
        <f>IF('Material 5'!D12:F12=0,"",'Material 5'!D12:F12)</f>
        <v/>
      </c>
      <c r="E11" s="361"/>
      <c r="F11" s="362"/>
    </row>
    <row r="12" spans="1:8">
      <c r="A12" s="5" t="str">
        <f>IF('Material 5'!A13=0,"",'Material 5'!A13)</f>
        <v/>
      </c>
      <c r="B12" s="349" t="str">
        <f>IF('Material 5'!B13:C13=0,"",'Material 5'!B13:C13)</f>
        <v/>
      </c>
      <c r="C12" s="350"/>
      <c r="D12" s="360" t="str">
        <f>IF('Material 5'!D13:F13=0,"",'Material 5'!D13:F13)</f>
        <v/>
      </c>
      <c r="E12" s="361"/>
      <c r="F12" s="362"/>
    </row>
    <row r="13" spans="1:8">
      <c r="A13" s="5" t="str">
        <f>IF('Material 5'!A14=0,"",'Material 5'!A14)</f>
        <v/>
      </c>
      <c r="B13" s="349" t="str">
        <f>IF('Material 5'!B14:C14=0,"",'Material 5'!B14:C14)</f>
        <v/>
      </c>
      <c r="C13" s="350"/>
      <c r="D13" s="360" t="str">
        <f>IF('Material 5'!D14:F14=0,"",'Material 5'!D14:F14)</f>
        <v/>
      </c>
      <c r="E13" s="361"/>
      <c r="F13" s="362"/>
    </row>
    <row r="14" spans="1:8">
      <c r="A14" s="5" t="str">
        <f>IF('Material 5'!A15=0,"",'Material 5'!A15)</f>
        <v/>
      </c>
      <c r="B14" s="349" t="str">
        <f>IF('Material 5'!B15:C15=0,"",'Material 5'!B15:C15)</f>
        <v/>
      </c>
      <c r="C14" s="350"/>
      <c r="D14" s="360" t="str">
        <f>IF('Material 5'!D15:F15=0,"",'Material 5'!D15:F15)</f>
        <v/>
      </c>
      <c r="E14" s="361"/>
      <c r="F14" s="362"/>
    </row>
    <row r="15" spans="1:8">
      <c r="A15" s="5" t="str">
        <f>IF('Material 5'!A16=0,"",'Material 5'!A16)</f>
        <v/>
      </c>
      <c r="B15" s="349" t="str">
        <f>IF('Material 5'!B16:C16=0,"",'Material 5'!B16:C16)</f>
        <v/>
      </c>
      <c r="C15" s="350"/>
      <c r="D15" s="360" t="str">
        <f>IF('Material 5'!D16:F16=0,"",'Material 5'!D16:F16)</f>
        <v/>
      </c>
      <c r="E15" s="361"/>
      <c r="F15" s="362"/>
    </row>
    <row r="16" spans="1:8">
      <c r="A16" s="5" t="str">
        <f>IF('Material 5'!A17=0,"",'Material 5'!A17)</f>
        <v/>
      </c>
      <c r="B16" s="349" t="str">
        <f>IF('Material 5'!B17:C17=0,"",'Material 5'!B17:C17)</f>
        <v/>
      </c>
      <c r="C16" s="350"/>
      <c r="D16" s="360" t="str">
        <f>IF('Material 5'!D17:F17=0,"",'Material 5'!D17:F17)</f>
        <v/>
      </c>
      <c r="E16" s="361"/>
      <c r="F16" s="362"/>
    </row>
    <row r="17" spans="1:6">
      <c r="A17" s="5" t="str">
        <f>IF('Material 5'!A18=0,"",'Material 5'!A18)</f>
        <v/>
      </c>
      <c r="B17" s="349" t="str">
        <f>IF('Material 5'!B18:C18=0,"",'Material 5'!B18:C18)</f>
        <v/>
      </c>
      <c r="C17" s="350"/>
      <c r="D17" s="360" t="str">
        <f>IF('Material 5'!D18:F18=0,"",'Material 5'!D18:F18)</f>
        <v/>
      </c>
      <c r="E17" s="361"/>
      <c r="F17" s="362"/>
    </row>
    <row r="18" spans="1:6">
      <c r="A18" s="5" t="str">
        <f>IF('Material 5'!A19=0,"",'Material 5'!A19)</f>
        <v/>
      </c>
      <c r="B18" s="349" t="str">
        <f>IF('Material 5'!B19:C19=0,"",'Material 5'!B19:C19)</f>
        <v/>
      </c>
      <c r="C18" s="350"/>
      <c r="D18" s="360" t="str">
        <f>IF('Material 5'!D19:F19=0,"",'Material 5'!D19:F19)</f>
        <v/>
      </c>
      <c r="E18" s="361"/>
      <c r="F18" s="362"/>
    </row>
    <row r="19" spans="1:6">
      <c r="A19" s="5" t="str">
        <f>IF('Material 5'!A20=0,"",'Material 5'!A20)</f>
        <v/>
      </c>
      <c r="B19" s="349" t="str">
        <f>IF('Material 5'!B20:C20=0,"",'Material 5'!B20:C20)</f>
        <v/>
      </c>
      <c r="C19" s="350"/>
      <c r="D19" s="360" t="str">
        <f>IF('Material 5'!D20:F20=0,"",'Material 5'!D20:F20)</f>
        <v/>
      </c>
      <c r="E19" s="361"/>
      <c r="F19" s="362"/>
    </row>
    <row r="20" spans="1:6">
      <c r="A20" s="5" t="str">
        <f>IF('Material 5'!A21=0,"",'Material 5'!A21)</f>
        <v/>
      </c>
      <c r="B20" s="349" t="str">
        <f>IF('Material 5'!B21:C21=0,"",'Material 5'!B21:C21)</f>
        <v/>
      </c>
      <c r="C20" s="350"/>
      <c r="D20" s="360" t="str">
        <f>IF('Material 5'!D21:F21=0,"",'Material 5'!D21:F21)</f>
        <v/>
      </c>
      <c r="E20" s="361"/>
      <c r="F20" s="362"/>
    </row>
    <row r="21" spans="1:6">
      <c r="A21" s="5" t="str">
        <f>IF('Material 5'!A22=0,"",'Material 5'!A22)</f>
        <v/>
      </c>
      <c r="B21" s="349" t="str">
        <f>IF('Material 5'!B22:C22=0,"",'Material 5'!B22:C22)</f>
        <v/>
      </c>
      <c r="C21" s="350"/>
      <c r="D21" s="360" t="str">
        <f>IF('Material 5'!D22:F22=0,"",'Material 5'!D22:F22)</f>
        <v/>
      </c>
      <c r="E21" s="361"/>
      <c r="F21" s="362"/>
    </row>
    <row r="22" spans="1:6">
      <c r="A22" s="5" t="str">
        <f>IF('Material 5'!A23=0,"",'Material 5'!A23)</f>
        <v/>
      </c>
      <c r="B22" s="349" t="str">
        <f>IF('Material 5'!B23:C23=0,"",'Material 5'!B23:C23)</f>
        <v/>
      </c>
      <c r="C22" s="350"/>
      <c r="D22" s="360" t="str">
        <f>IF('Material 5'!D23:F23=0,"",'Material 5'!D23:F23)</f>
        <v/>
      </c>
      <c r="E22" s="361"/>
      <c r="F22" s="362"/>
    </row>
    <row r="23" spans="1:6">
      <c r="A23" s="5" t="str">
        <f>IF('Material 5'!A24=0,"",'Material 5'!A24)</f>
        <v/>
      </c>
      <c r="B23" s="349" t="str">
        <f>IF('Material 5'!B24:C24=0,"",'Material 5'!B24:C24)</f>
        <v/>
      </c>
      <c r="C23" s="350"/>
      <c r="D23" s="360" t="str">
        <f>IF('Material 5'!D24:F24=0,"",'Material 5'!D24:F24)</f>
        <v/>
      </c>
      <c r="E23" s="361"/>
      <c r="F23" s="362"/>
    </row>
    <row r="24" spans="1:6">
      <c r="A24" s="5" t="str">
        <f>IF('Material 5'!A25=0,"",'Material 5'!A25)</f>
        <v/>
      </c>
      <c r="B24" s="349" t="str">
        <f>IF('Material 5'!B25:C25=0,"",'Material 5'!B25:C25)</f>
        <v/>
      </c>
      <c r="C24" s="350"/>
      <c r="D24" s="360" t="str">
        <f>IF('Material 5'!D25:F25=0,"",'Material 5'!D25:F25)</f>
        <v/>
      </c>
      <c r="E24" s="361"/>
      <c r="F24" s="362"/>
    </row>
    <row r="25" spans="1:6">
      <c r="A25" s="5" t="str">
        <f>IF('Material 5'!A26=0,"",'Material 5'!A26)</f>
        <v/>
      </c>
      <c r="B25" s="349" t="str">
        <f>IF('Material 5'!B26:C26=0,"",'Material 5'!B26:C26)</f>
        <v/>
      </c>
      <c r="C25" s="350"/>
      <c r="D25" s="360" t="str">
        <f>IF('Material 5'!D26:F26=0,"",'Material 5'!D26:F26)</f>
        <v/>
      </c>
      <c r="E25" s="361"/>
      <c r="F25" s="362"/>
    </row>
    <row r="26" spans="1:6">
      <c r="A26" s="5" t="str">
        <f>IF('Material 5'!A27=0,"",'Material 5'!A27)</f>
        <v/>
      </c>
      <c r="B26" s="349" t="str">
        <f>IF('Material 5'!B27:C27=0,"",'Material 5'!B27:C27)</f>
        <v/>
      </c>
      <c r="C26" s="350"/>
      <c r="D26" s="360" t="str">
        <f>IF('Material 5'!D27:F27=0,"",'Material 5'!D27:F27)</f>
        <v/>
      </c>
      <c r="E26" s="361"/>
      <c r="F26" s="362"/>
    </row>
    <row r="27" spans="1:6">
      <c r="A27" s="5" t="str">
        <f>IF('Material 5'!A28=0,"",'Material 5'!A28)</f>
        <v/>
      </c>
      <c r="B27" s="349" t="str">
        <f>IF('Material 5'!B28:C28=0,"",'Material 5'!B28:C28)</f>
        <v/>
      </c>
      <c r="C27" s="350"/>
      <c r="D27" s="360" t="str">
        <f>IF('Material 5'!D28:F28=0,"",'Material 5'!D28:F28)</f>
        <v/>
      </c>
      <c r="E27" s="361"/>
      <c r="F27" s="362"/>
    </row>
    <row r="28" spans="1:6">
      <c r="A28" s="5" t="str">
        <f>IF('Material 5'!A29=0,"",'Material 5'!A29)</f>
        <v/>
      </c>
      <c r="B28" s="349" t="str">
        <f>IF('Material 5'!B29:C29=0,"",'Material 5'!B29:C29)</f>
        <v/>
      </c>
      <c r="C28" s="350"/>
      <c r="D28" s="360" t="str">
        <f>IF('Material 5'!D29:F29=0,"",'Material 5'!D29:F29)</f>
        <v/>
      </c>
      <c r="E28" s="361"/>
      <c r="F28" s="362"/>
    </row>
    <row r="29" spans="1:6">
      <c r="A29" s="5" t="str">
        <f>IF('Material 5'!A30=0,"",'Material 5'!A30)</f>
        <v/>
      </c>
      <c r="B29" s="349" t="str">
        <f>IF('Material 5'!B30:C30=0,"",'Material 5'!B30:C30)</f>
        <v/>
      </c>
      <c r="C29" s="350"/>
      <c r="D29" s="360" t="str">
        <f>IF('Material 5'!D30:F30=0,"",'Material 5'!D30:F30)</f>
        <v/>
      </c>
      <c r="E29" s="361"/>
      <c r="F29" s="362"/>
    </row>
    <row r="30" spans="1:6">
      <c r="A30" s="5" t="str">
        <f>IF('Material 5'!A31=0,"",'Material 5'!A31)</f>
        <v/>
      </c>
      <c r="B30" s="349" t="str">
        <f>IF('Material 5'!B31:C31=0,"",'Material 5'!B31:C31)</f>
        <v/>
      </c>
      <c r="C30" s="350"/>
      <c r="D30" s="360" t="str">
        <f>IF('Material 5'!D31:F31=0,"",'Material 5'!D31:F31)</f>
        <v/>
      </c>
      <c r="E30" s="361"/>
      <c r="F30" s="362"/>
    </row>
    <row r="31" spans="1:6">
      <c r="A31" s="5" t="str">
        <f>IF('Material 5'!A32=0,"",'Material 5'!A32)</f>
        <v/>
      </c>
      <c r="B31" s="349" t="str">
        <f>IF('Material 5'!B32:C32=0,"",'Material 5'!B32:C32)</f>
        <v/>
      </c>
      <c r="C31" s="350"/>
      <c r="D31" s="360" t="str">
        <f>IF('Material 5'!D32:F32=0,"",'Material 5'!D32:F32)</f>
        <v/>
      </c>
      <c r="E31" s="361"/>
      <c r="F31" s="362"/>
    </row>
    <row r="32" spans="1:6">
      <c r="A32" s="5" t="str">
        <f>IF('Material 5'!A33=0,"",'Material 5'!A33)</f>
        <v/>
      </c>
      <c r="B32" s="349" t="str">
        <f>IF('Material 5'!B33:C33=0,"",'Material 5'!B33:C33)</f>
        <v/>
      </c>
      <c r="C32" s="350"/>
      <c r="D32" s="360" t="str">
        <f>IF('Material 5'!D33:F33=0,"",'Material 5'!D33:F33)</f>
        <v/>
      </c>
      <c r="E32" s="361"/>
      <c r="F32" s="362"/>
    </row>
    <row r="33" spans="1:6">
      <c r="A33" s="5" t="str">
        <f>IF('Material 5'!A34=0,"",'Material 5'!A34)</f>
        <v/>
      </c>
      <c r="B33" s="349" t="str">
        <f>IF('Material 5'!B34:C34=0,"",'Material 5'!B34:C34)</f>
        <v/>
      </c>
      <c r="C33" s="350"/>
      <c r="D33" s="360" t="str">
        <f>IF('Material 5'!D34:F34=0,"",'Material 5'!D34:F34)</f>
        <v/>
      </c>
      <c r="E33" s="361"/>
      <c r="F33" s="362"/>
    </row>
    <row r="34" spans="1:6">
      <c r="A34" s="5" t="str">
        <f>IF('Material 5'!A35=0,"",'Material 5'!A35)</f>
        <v/>
      </c>
      <c r="B34" s="349" t="str">
        <f>IF('Material 5'!B35:C35=0,"",'Material 5'!B35:C35)</f>
        <v/>
      </c>
      <c r="C34" s="350"/>
      <c r="D34" s="360" t="str">
        <f>IF('Material 5'!D35:F35=0,"",'Material 5'!D35:F35)</f>
        <v/>
      </c>
      <c r="E34" s="361"/>
      <c r="F34" s="362"/>
    </row>
    <row r="35" spans="1:6">
      <c r="A35" s="5" t="str">
        <f>IF('Material 5'!A36=0,"",'Material 5'!A36)</f>
        <v/>
      </c>
      <c r="B35" s="349" t="str">
        <f>IF('Material 5'!B36:C36=0,"",'Material 5'!B36:C36)</f>
        <v/>
      </c>
      <c r="C35" s="350"/>
      <c r="D35" s="360" t="str">
        <f>IF('Material 5'!D36:F36=0,"",'Material 5'!D36:F36)</f>
        <v/>
      </c>
      <c r="E35" s="361"/>
      <c r="F35" s="362"/>
    </row>
    <row r="36" spans="1:6">
      <c r="A36" s="5" t="str">
        <f>IF('Material 5'!A37=0,"",'Material 5'!A37)</f>
        <v/>
      </c>
      <c r="B36" s="349" t="str">
        <f>IF('Material 5'!B37:C37=0,"",'Material 5'!B37:C37)</f>
        <v/>
      </c>
      <c r="C36" s="350"/>
      <c r="D36" s="360" t="str">
        <f>IF('Material 5'!D37:F37=0,"",'Material 5'!D37:F37)</f>
        <v/>
      </c>
      <c r="E36" s="361"/>
      <c r="F36" s="362"/>
    </row>
    <row r="37" spans="1:6">
      <c r="A37" s="5" t="str">
        <f>IF('Material 5'!A38=0,"",'Material 5'!A38)</f>
        <v/>
      </c>
      <c r="B37" s="349" t="str">
        <f>IF('Material 5'!B38:C38=0,"",'Material 5'!B38:C38)</f>
        <v/>
      </c>
      <c r="C37" s="350"/>
      <c r="D37" s="360" t="str">
        <f>IF('Material 5'!D38:F38=0,"",'Material 5'!D38:F38)</f>
        <v/>
      </c>
      <c r="E37" s="361"/>
      <c r="F37" s="362"/>
    </row>
    <row r="38" spans="1:6">
      <c r="A38" s="5" t="str">
        <f>IF('Material 5'!A39=0,"",'Material 5'!A39)</f>
        <v/>
      </c>
      <c r="B38" s="349" t="str">
        <f>IF('Material 5'!B39:C39=0,"",'Material 5'!B39:C39)</f>
        <v/>
      </c>
      <c r="C38" s="350"/>
      <c r="D38" s="360" t="str">
        <f>IF('Material 5'!D39:F39=0,"",'Material 5'!D39:F39)</f>
        <v/>
      </c>
      <c r="E38" s="361"/>
      <c r="F38" s="362"/>
    </row>
    <row r="39" spans="1:6">
      <c r="A39" s="5" t="str">
        <f>IF('Material 5'!A40=0,"",'Material 5'!A40)</f>
        <v/>
      </c>
      <c r="B39" s="349" t="str">
        <f>IF('Material 5'!B40:C40=0,"",'Material 5'!B40:C40)</f>
        <v/>
      </c>
      <c r="C39" s="350"/>
      <c r="D39" s="360" t="str">
        <f>IF('Material 5'!D40:F40=0,"",'Material 5'!D40:F40)</f>
        <v/>
      </c>
      <c r="E39" s="361"/>
      <c r="F39" s="362"/>
    </row>
    <row r="40" spans="1:6">
      <c r="A40" s="5" t="str">
        <f>IF('Material 5'!A41=0,"",'Material 5'!A41)</f>
        <v/>
      </c>
      <c r="B40" s="349" t="str">
        <f>IF('Material 5'!B41:C41=0,"",'Material 5'!B41:C41)</f>
        <v/>
      </c>
      <c r="C40" s="350"/>
      <c r="D40" s="360" t="str">
        <f>IF('Material 5'!D41:F41=0,"",'Material 5'!D41:F41)</f>
        <v/>
      </c>
      <c r="E40" s="361"/>
      <c r="F40" s="362"/>
    </row>
    <row r="41" spans="1:6">
      <c r="A41" s="5" t="str">
        <f>IF('Material 5'!A42=0,"",'Material 5'!A42)</f>
        <v/>
      </c>
      <c r="B41" s="349" t="str">
        <f>IF('Material 5'!B42:C42=0,"",'Material 5'!B42:C42)</f>
        <v/>
      </c>
      <c r="C41" s="350"/>
      <c r="D41" s="360" t="str">
        <f>IF('Material 5'!D42:F42=0,"",'Material 5'!D42:F42)</f>
        <v/>
      </c>
      <c r="E41" s="361"/>
      <c r="F41" s="362"/>
    </row>
    <row r="42" spans="1:6">
      <c r="A42" s="5" t="str">
        <f>IF('Material 5'!A43=0,"",'Material 5'!A43)</f>
        <v/>
      </c>
      <c r="B42" s="349" t="str">
        <f>IF('Material 5'!B43:C43=0,"",'Material 5'!B43:C43)</f>
        <v/>
      </c>
      <c r="C42" s="350"/>
      <c r="D42" s="360" t="str">
        <f>IF('Material 5'!D43:F43=0,"",'Material 5'!D43:F43)</f>
        <v/>
      </c>
      <c r="E42" s="361"/>
      <c r="F42" s="362"/>
    </row>
    <row r="43" spans="1:6">
      <c r="A43" s="5" t="str">
        <f>IF('Material 5'!A44=0,"",'Material 5'!A44)</f>
        <v/>
      </c>
      <c r="B43" s="349" t="str">
        <f>IF('Material 5'!B44:C44=0,"",'Material 5'!B44:C44)</f>
        <v/>
      </c>
      <c r="C43" s="350"/>
      <c r="D43" s="360" t="str">
        <f>IF('Material 5'!D44:F44=0,"",'Material 5'!D44:F44)</f>
        <v/>
      </c>
      <c r="E43" s="361"/>
      <c r="F43" s="362"/>
    </row>
    <row r="44" spans="1:6">
      <c r="A44" s="5" t="str">
        <f>IF('Material 5'!A45=0,"",'Material 5'!A45)</f>
        <v/>
      </c>
      <c r="B44" s="349" t="str">
        <f>IF('Material 5'!B45:C45=0,"",'Material 5'!B45:C45)</f>
        <v/>
      </c>
      <c r="C44" s="350"/>
      <c r="D44" s="360" t="str">
        <f>IF('Material 5'!D45:F45=0,"",'Material 5'!D45:F45)</f>
        <v/>
      </c>
      <c r="E44" s="361"/>
      <c r="F44" s="362"/>
    </row>
    <row r="45" spans="1:6">
      <c r="A45" s="5" t="str">
        <f>IF('Material 5'!A46=0,"",'Material 5'!A46)</f>
        <v/>
      </c>
      <c r="B45" s="349" t="str">
        <f>IF('Material 5'!B46:C46=0,"",'Material 5'!B46:C46)</f>
        <v/>
      </c>
      <c r="C45" s="350"/>
      <c r="D45" s="360" t="str">
        <f>IF('Material 5'!D46:F46=0,"",'Material 5'!D46:F46)</f>
        <v/>
      </c>
      <c r="E45" s="361"/>
      <c r="F45" s="362"/>
    </row>
    <row r="46" spans="1:6">
      <c r="A46" s="5" t="str">
        <f>IF('Material 5'!A47=0,"",'Material 5'!A47)</f>
        <v/>
      </c>
      <c r="B46" s="349" t="str">
        <f>IF('Material 5'!B47:C47=0,"",'Material 5'!B47:C47)</f>
        <v/>
      </c>
      <c r="C46" s="350"/>
      <c r="D46" s="360" t="str">
        <f>IF('Material 5'!D47:F47=0,"",'Material 5'!D47:F47)</f>
        <v/>
      </c>
      <c r="E46" s="361"/>
      <c r="F46" s="362"/>
    </row>
    <row r="47" spans="1:6">
      <c r="A47" s="5" t="str">
        <f>IF('Material 5'!A48=0,"",'Material 5'!A48)</f>
        <v/>
      </c>
      <c r="B47" s="349" t="str">
        <f>IF('Material 5'!B48:C48=0,"",'Material 5'!B48:C48)</f>
        <v/>
      </c>
      <c r="C47" s="350"/>
      <c r="D47" s="360" t="str">
        <f>IF('Material 5'!D48:F48=0,"",'Material 5'!D48:F48)</f>
        <v/>
      </c>
      <c r="E47" s="361"/>
      <c r="F47" s="362"/>
    </row>
    <row r="48" spans="1:6">
      <c r="A48" s="5" t="str">
        <f>IF('Material 5'!A49=0,"",'Material 5'!A49)</f>
        <v/>
      </c>
      <c r="B48" s="349" t="str">
        <f>IF('Material 5'!B49:C49=0,"",'Material 5'!B49:C49)</f>
        <v/>
      </c>
      <c r="C48" s="350"/>
      <c r="D48" s="360" t="str">
        <f>IF('Material 5'!D49:F49=0,"",'Material 5'!D49:F49)</f>
        <v/>
      </c>
      <c r="E48" s="361"/>
      <c r="F48" s="362"/>
    </row>
    <row r="49" spans="1:6">
      <c r="A49" s="5" t="str">
        <f>IF('Material 5'!A50=0,"",'Material 5'!A50)</f>
        <v/>
      </c>
      <c r="B49" s="349" t="str">
        <f>IF('Material 5'!B50:C50=0,"",'Material 5'!B50:C50)</f>
        <v/>
      </c>
      <c r="C49" s="350"/>
      <c r="D49" s="360" t="str">
        <f>IF('Material 5'!D50:F50=0,"",'Material 5'!D50:F50)</f>
        <v/>
      </c>
      <c r="E49" s="361"/>
      <c r="F49" s="362"/>
    </row>
    <row r="50" spans="1:6">
      <c r="A50" s="5" t="str">
        <f>IF('Material 5'!A51=0,"",'Material 5'!A51)</f>
        <v/>
      </c>
      <c r="B50" s="349" t="str">
        <f>IF('Material 5'!B51:C51=0,"",'Material 5'!B51:C51)</f>
        <v/>
      </c>
      <c r="C50" s="350"/>
      <c r="D50" s="360" t="str">
        <f>IF('Material 5'!D51:F51=0,"",'Material 5'!D51:F51)</f>
        <v/>
      </c>
      <c r="E50" s="361"/>
      <c r="F50" s="362"/>
    </row>
    <row r="51" spans="1:6">
      <c r="A51" s="5" t="str">
        <f>IF('Material 5'!A52=0,"",'Material 5'!A52)</f>
        <v/>
      </c>
      <c r="B51" s="349" t="str">
        <f>IF('Material 5'!B52:C52=0,"",'Material 5'!B52:C52)</f>
        <v/>
      </c>
      <c r="C51" s="350"/>
      <c r="D51" s="360" t="str">
        <f>IF('Material 5'!D52:F52=0,"",'Material 5'!D52:F52)</f>
        <v/>
      </c>
      <c r="E51" s="361"/>
      <c r="F51" s="362"/>
    </row>
    <row r="52" spans="1:6">
      <c r="A52" s="5" t="str">
        <f>IF('Material 5'!A53=0,"",'Material 5'!A53)</f>
        <v/>
      </c>
      <c r="B52" s="349" t="str">
        <f>IF('Material 5'!B53:C53=0,"",'Material 5'!B53:C53)</f>
        <v/>
      </c>
      <c r="C52" s="350"/>
      <c r="D52" s="360" t="str">
        <f>IF('Material 5'!D53:F53=0,"",'Material 5'!D53:F53)</f>
        <v/>
      </c>
      <c r="E52" s="361"/>
      <c r="F52" s="362"/>
    </row>
  </sheetData>
  <sheetProtection sheet="1" selectLockedCells="1"/>
  <mergeCells count="96">
    <mergeCell ref="D50:F50"/>
    <mergeCell ref="D51:F51"/>
    <mergeCell ref="D52:F52"/>
    <mergeCell ref="D45:F45"/>
    <mergeCell ref="D46:F46"/>
    <mergeCell ref="D47:F47"/>
    <mergeCell ref="D48:F48"/>
    <mergeCell ref="D49:F49"/>
    <mergeCell ref="D32:F32"/>
    <mergeCell ref="D41:F41"/>
    <mergeCell ref="D42:F42"/>
    <mergeCell ref="D43:F43"/>
    <mergeCell ref="D44:F44"/>
    <mergeCell ref="D37:F37"/>
    <mergeCell ref="D38:F38"/>
    <mergeCell ref="D39:F39"/>
    <mergeCell ref="D40:F40"/>
    <mergeCell ref="B52:C52"/>
    <mergeCell ref="D8:F8"/>
    <mergeCell ref="D9:F9"/>
    <mergeCell ref="D10:F10"/>
    <mergeCell ref="D11:F11"/>
    <mergeCell ref="D12:F12"/>
    <mergeCell ref="D25:F25"/>
    <mergeCell ref="D26:F26"/>
    <mergeCell ref="D27:F27"/>
    <mergeCell ref="D28:F28"/>
    <mergeCell ref="D21:F21"/>
    <mergeCell ref="D22:F22"/>
    <mergeCell ref="D23:F23"/>
    <mergeCell ref="D24:F24"/>
    <mergeCell ref="D33:F33"/>
    <mergeCell ref="D34:F34"/>
    <mergeCell ref="D16:F16"/>
    <mergeCell ref="B48:C48"/>
    <mergeCell ref="B49:C49"/>
    <mergeCell ref="B40:C40"/>
    <mergeCell ref="B41:C41"/>
    <mergeCell ref="B42:C42"/>
    <mergeCell ref="B43:C43"/>
    <mergeCell ref="D17:F17"/>
    <mergeCell ref="D18:F18"/>
    <mergeCell ref="D19:F19"/>
    <mergeCell ref="D20:F20"/>
    <mergeCell ref="D35:F35"/>
    <mergeCell ref="D36:F36"/>
    <mergeCell ref="D29:F29"/>
    <mergeCell ref="D30:F30"/>
    <mergeCell ref="D31:F31"/>
    <mergeCell ref="B50:C50"/>
    <mergeCell ref="B51:C51"/>
    <mergeCell ref="B44:C44"/>
    <mergeCell ref="B45:C45"/>
    <mergeCell ref="B46:C46"/>
    <mergeCell ref="B47:C47"/>
    <mergeCell ref="B36:C36"/>
    <mergeCell ref="B37:C37"/>
    <mergeCell ref="B38:C38"/>
    <mergeCell ref="B39:C39"/>
    <mergeCell ref="B32:C32"/>
    <mergeCell ref="B33:C33"/>
    <mergeCell ref="B34:C34"/>
    <mergeCell ref="B35:C35"/>
    <mergeCell ref="B28:C28"/>
    <mergeCell ref="B29:C29"/>
    <mergeCell ref="B30:C30"/>
    <mergeCell ref="B31:C31"/>
    <mergeCell ref="B24:C24"/>
    <mergeCell ref="B25:C25"/>
    <mergeCell ref="B26:C26"/>
    <mergeCell ref="B27:C27"/>
    <mergeCell ref="B20:C20"/>
    <mergeCell ref="B21:C21"/>
    <mergeCell ref="B22:C22"/>
    <mergeCell ref="B23:C23"/>
    <mergeCell ref="B16:C16"/>
    <mergeCell ref="B17:C17"/>
    <mergeCell ref="B18:C18"/>
    <mergeCell ref="B19:C19"/>
    <mergeCell ref="C3:D3"/>
    <mergeCell ref="C5:D5"/>
    <mergeCell ref="B6:C6"/>
    <mergeCell ref="D6:F6"/>
    <mergeCell ref="B10:C10"/>
    <mergeCell ref="B9:C9"/>
    <mergeCell ref="D13:F13"/>
    <mergeCell ref="D14:F14"/>
    <mergeCell ref="D15:F15"/>
    <mergeCell ref="B7:C7"/>
    <mergeCell ref="D7:F7"/>
    <mergeCell ref="B8:C8"/>
    <mergeCell ref="B12:C12"/>
    <mergeCell ref="B13:C13"/>
    <mergeCell ref="B14:C14"/>
    <mergeCell ref="B15:C15"/>
    <mergeCell ref="B11:C11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0"/>
  </sheetPr>
  <dimension ref="A1:G49"/>
  <sheetViews>
    <sheetView topLeftCell="A4" workbookViewId="0">
      <selection activeCell="C24" sqref="C24"/>
    </sheetView>
  </sheetViews>
  <sheetFormatPr defaultRowHeight="12.75"/>
  <cols>
    <col min="1" max="1" width="25.140625" customWidth="1"/>
    <col min="2" max="2" width="6" customWidth="1"/>
    <col min="3" max="3" width="18.28515625" customWidth="1"/>
    <col min="4" max="4" width="21.7109375" customWidth="1"/>
    <col min="5" max="5" width="21.140625" customWidth="1"/>
  </cols>
  <sheetData>
    <row r="1" spans="1:7" ht="18">
      <c r="A1" s="450" t="s">
        <v>67</v>
      </c>
      <c r="B1" s="450"/>
      <c r="C1" s="450"/>
      <c r="D1" s="450"/>
      <c r="E1" s="450"/>
    </row>
    <row r="4" spans="1:7">
      <c r="A4" s="1" t="s">
        <v>39</v>
      </c>
      <c r="B4" s="379" t="str">
        <f>IF('Labor 1'!C4="","",'Labor 1'!C4)</f>
        <v/>
      </c>
      <c r="C4" s="379"/>
      <c r="D4" s="1" t="s">
        <v>40</v>
      </c>
      <c r="E4" s="38" t="str">
        <f>IF('Labor 1'!K4="","",'Labor 1'!K4)</f>
        <v/>
      </c>
    </row>
    <row r="6" spans="1:7">
      <c r="A6" s="1" t="s">
        <v>43</v>
      </c>
      <c r="B6" s="379" t="str">
        <f>IF('Labor 1'!$C$6="","",'Labor 1'!$C$6)</f>
        <v/>
      </c>
      <c r="C6" s="379"/>
      <c r="D6" s="1" t="s">
        <v>41</v>
      </c>
      <c r="E6" s="37" t="str">
        <f>IF('Labor 1'!T4="","",'Labor 1'!T4)</f>
        <v/>
      </c>
    </row>
    <row r="7" spans="1:7">
      <c r="A7" s="1"/>
      <c r="B7" s="1"/>
      <c r="D7" s="1"/>
    </row>
    <row r="8" spans="1:7">
      <c r="A8" s="33"/>
      <c r="B8" s="33"/>
      <c r="C8" s="31"/>
      <c r="D8" s="33"/>
      <c r="E8" s="31"/>
    </row>
    <row r="10" spans="1:7">
      <c r="A10" t="s">
        <v>55</v>
      </c>
      <c r="B10" s="448">
        <f>'Labor 1'!W68</f>
        <v>0</v>
      </c>
      <c r="C10" s="448"/>
    </row>
    <row r="11" spans="1:7">
      <c r="A11" t="s">
        <v>58</v>
      </c>
      <c r="B11" s="448">
        <f>'Labor 2'!W69</f>
        <v>0</v>
      </c>
      <c r="C11" s="448"/>
    </row>
    <row r="12" spans="1:7">
      <c r="A12" t="s">
        <v>59</v>
      </c>
      <c r="B12" s="449">
        <f>'Labor 3'!V68</f>
        <v>0</v>
      </c>
      <c r="C12" s="449"/>
    </row>
    <row r="13" spans="1:7">
      <c r="A13" s="32" t="s">
        <v>56</v>
      </c>
      <c r="B13" s="32"/>
      <c r="C13" s="23"/>
      <c r="D13" s="23">
        <f>SUM(B10:C12)</f>
        <v>0</v>
      </c>
      <c r="E13" s="25"/>
    </row>
    <row r="14" spans="1:7">
      <c r="A14" t="s">
        <v>65</v>
      </c>
      <c r="B14" s="256"/>
      <c r="D14" s="34">
        <f>B14*D13</f>
        <v>0</v>
      </c>
    </row>
    <row r="15" spans="1:7" ht="18">
      <c r="A15" t="s">
        <v>242</v>
      </c>
      <c r="E15" s="23">
        <f>D13+D14</f>
        <v>0</v>
      </c>
      <c r="G15" s="259" t="str">
        <f>IF(B14="","IF JOB LOCATION IN SOUTH DAKOTA, ENTER 4.50% SD STATE TAX AND ANY APPLICABLE CITY TAX.","")</f>
        <v>IF JOB LOCATION IN SOUTH DAKOTA, ENTER 4.50% SD STATE TAX AND ANY APPLICABLE CITY TAX.</v>
      </c>
    </row>
    <row r="17" spans="1:7">
      <c r="A17" t="s">
        <v>57</v>
      </c>
      <c r="B17" s="448">
        <f>'Material 1'!I55</f>
        <v>0</v>
      </c>
      <c r="C17" s="448"/>
    </row>
    <row r="18" spans="1:7">
      <c r="A18" t="s">
        <v>60</v>
      </c>
      <c r="B18" s="448">
        <f>'Material 2'!I55</f>
        <v>0</v>
      </c>
      <c r="C18" s="448"/>
    </row>
    <row r="19" spans="1:7">
      <c r="A19" t="s">
        <v>61</v>
      </c>
      <c r="B19" s="448">
        <f>'Material 3'!I55</f>
        <v>0</v>
      </c>
      <c r="C19" s="448"/>
    </row>
    <row r="20" spans="1:7">
      <c r="A20" t="s">
        <v>218</v>
      </c>
      <c r="B20" s="448">
        <f>'Material 4'!I55</f>
        <v>0</v>
      </c>
      <c r="C20" s="448">
        <f>'Material 4'!O55</f>
        <v>0</v>
      </c>
    </row>
    <row r="21" spans="1:7">
      <c r="A21" t="s">
        <v>219</v>
      </c>
      <c r="B21" s="449">
        <f>'Material 5'!I55</f>
        <v>0</v>
      </c>
      <c r="C21" s="449">
        <f>'Material 5'!P55</f>
        <v>0</v>
      </c>
    </row>
    <row r="22" spans="1:7">
      <c r="A22" s="32" t="s">
        <v>62</v>
      </c>
      <c r="B22" s="32"/>
      <c r="D22" s="23">
        <f>B17+B18+B19+B20+B21</f>
        <v>0</v>
      </c>
    </row>
    <row r="23" spans="1:7">
      <c r="A23" s="32" t="s">
        <v>65</v>
      </c>
      <c r="B23" s="256"/>
      <c r="D23" s="34">
        <f>B23*D22</f>
        <v>0</v>
      </c>
    </row>
    <row r="24" spans="1:7" ht="18">
      <c r="A24" s="32" t="s">
        <v>63</v>
      </c>
      <c r="B24" s="32"/>
      <c r="E24" s="23">
        <f>D23+D22</f>
        <v>0</v>
      </c>
      <c r="G24" s="259" t="str">
        <f>IF(B23="","IF JOB LOCATION IN SOUTH DAKOTA, ENTER 4.50% SD STATE TAX AND ANY APPLICABLE CITY TAX.","")</f>
        <v>IF JOB LOCATION IN SOUTH DAKOTA, ENTER 4.50% SD STATE TAX AND ANY APPLICABLE CITY TAX.</v>
      </c>
    </row>
    <row r="25" spans="1:7">
      <c r="D25" s="1"/>
      <c r="E25" s="23"/>
    </row>
    <row r="26" spans="1:7">
      <c r="A26" t="s">
        <v>66</v>
      </c>
      <c r="D26" s="1"/>
      <c r="E26" s="23">
        <f>Subcont!G56</f>
        <v>0</v>
      </c>
    </row>
    <row r="27" spans="1:7">
      <c r="D27" s="1"/>
      <c r="E27" s="23"/>
    </row>
    <row r="28" spans="1:7">
      <c r="A28" t="s">
        <v>208</v>
      </c>
      <c r="C28" s="23">
        <f>'Freight 1'!I55</f>
        <v>0</v>
      </c>
      <c r="D28" s="1"/>
      <c r="E28" s="23"/>
    </row>
    <row r="29" spans="1:7">
      <c r="A29" t="s">
        <v>209</v>
      </c>
      <c r="C29" s="23">
        <f>'Freight 2'!I55</f>
        <v>0</v>
      </c>
      <c r="D29" s="1"/>
      <c r="E29" s="23"/>
    </row>
    <row r="30" spans="1:7">
      <c r="A30" t="s">
        <v>210</v>
      </c>
      <c r="C30" s="23">
        <f>'Freight 3'!I55</f>
        <v>0</v>
      </c>
      <c r="D30" s="1"/>
      <c r="E30" s="23"/>
    </row>
    <row r="31" spans="1:7">
      <c r="A31" t="s">
        <v>224</v>
      </c>
      <c r="C31" s="23">
        <f>'Freight 4'!I55</f>
        <v>0</v>
      </c>
      <c r="D31" s="1"/>
      <c r="E31" s="23"/>
    </row>
    <row r="32" spans="1:7">
      <c r="A32" t="s">
        <v>225</v>
      </c>
      <c r="C32" s="23">
        <f>'Freight 5'!I55</f>
        <v>0</v>
      </c>
      <c r="D32" s="1"/>
      <c r="E32" s="23"/>
    </row>
    <row r="33" spans="1:7">
      <c r="A33" t="s">
        <v>212</v>
      </c>
      <c r="C33" s="34">
        <f>'Sub. Freight'!I55</f>
        <v>0</v>
      </c>
      <c r="D33" s="1"/>
      <c r="E33" s="23"/>
    </row>
    <row r="34" spans="1:7">
      <c r="A34" t="s">
        <v>211</v>
      </c>
      <c r="D34" s="245">
        <f>SUM(C28:C33)</f>
        <v>0</v>
      </c>
      <c r="E34" s="23"/>
    </row>
    <row r="35" spans="1:7">
      <c r="A35" s="32" t="s">
        <v>65</v>
      </c>
      <c r="B35" s="256"/>
      <c r="D35" s="260">
        <f>B35*D34</f>
        <v>0</v>
      </c>
      <c r="E35" s="23"/>
    </row>
    <row r="36" spans="1:7" ht="18">
      <c r="A36" s="32" t="s">
        <v>241</v>
      </c>
      <c r="D36" s="1"/>
      <c r="E36" s="23">
        <f>D35+D34</f>
        <v>0</v>
      </c>
      <c r="G36" s="259" t="str">
        <f>IF(B35="","IF JOB LOCATION IN SOUTH DAKOTA, ENTER 4.50% SD STATE TAX AND ANY APPLICIABLE CITY TAX.","")</f>
        <v>IF JOB LOCATION IN SOUTH DAKOTA, ENTER 4.50% SD STATE TAX AND ANY APPLICIABLE CITY TAX.</v>
      </c>
    </row>
    <row r="37" spans="1:7">
      <c r="D37" s="1"/>
      <c r="E37" s="23"/>
    </row>
    <row r="38" spans="1:7">
      <c r="A38" t="s">
        <v>64</v>
      </c>
      <c r="E38" s="34">
        <f>SUM(E15+E24+E26+E36)</f>
        <v>0</v>
      </c>
    </row>
    <row r="40" spans="1:7" ht="13.5" thickBot="1">
      <c r="A40" t="s">
        <v>68</v>
      </c>
      <c r="B40" s="257"/>
      <c r="E40" s="26">
        <f>B40*E38</f>
        <v>0</v>
      </c>
    </row>
    <row r="41" spans="1:7">
      <c r="B41" s="36"/>
      <c r="E41" s="23"/>
    </row>
    <row r="42" spans="1:7" ht="13.5" thickBot="1">
      <c r="A42" t="s">
        <v>69</v>
      </c>
      <c r="E42" s="35">
        <f>E38+E40</f>
        <v>0</v>
      </c>
    </row>
    <row r="43" spans="1:7" ht="13.5" thickTop="1"/>
    <row r="45" spans="1:7" ht="13.5" thickBot="1">
      <c r="A45" t="s">
        <v>200</v>
      </c>
      <c r="C45" s="26">
        <f>IF(E42=0,0,SUM('Labor 1'!F73:G73,'Labor 2'!F73:G73,'Labor 3'!F73:G73,'Material 1'!O55,'Material 2'!O55,'Material 3'!O55,'Material 4'!O55,'Material 5'!P55,Subcont!O55,'Freight 1'!O55,'Freight 2'!O55,'Freight 3'!O55,'Freight 4'!O55,'Freight 5'!O55,'Sub. Freight'!O55))</f>
        <v>0</v>
      </c>
    </row>
    <row r="47" spans="1:7" ht="13.5" thickBot="1">
      <c r="A47" t="s">
        <v>201</v>
      </c>
      <c r="C47" s="26">
        <f>IF(E42=0,0,SUM('Labor 1'!Q73:S73,'Labor 2'!Q73:S73,'Labor 3'!Q73:S73,'Material 1'!O56,'Material 2'!O56,'Material 3'!O56,'Material 4'!O56,'Material 5'!P56,Subcont!O56,'Freight 1'!O57,'Freight 2'!O57,'Freight 3'!O57,'Sub. Freight'!O57,'Freight 4'!O57,'Freight 5'!O57))</f>
        <v>0</v>
      </c>
    </row>
    <row r="49" spans="1:3" ht="13.5" thickBot="1">
      <c r="A49" t="s">
        <v>202</v>
      </c>
      <c r="C49" s="175">
        <f>IF(E42=0,0,C47/(C47+C45))</f>
        <v>0</v>
      </c>
    </row>
  </sheetData>
  <sheetProtection selectLockedCells="1"/>
  <mergeCells count="11"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  <mergeCell ref="B4:C4"/>
  </mergeCells>
  <phoneticPr fontId="3" type="noConversion"/>
  <conditionalFormatting sqref="C28">
    <cfRule type="expression" dxfId="33" priority="4" stopIfTrue="1">
      <formula>AND($C$28&lt;0.01,$B$17&gt;0)</formula>
    </cfRule>
  </conditionalFormatting>
  <conditionalFormatting sqref="C29">
    <cfRule type="expression" dxfId="32" priority="3" stopIfTrue="1">
      <formula>AND($C$29&lt;0.01,$B$18&gt;0)</formula>
    </cfRule>
  </conditionalFormatting>
  <conditionalFormatting sqref="C30:C32">
    <cfRule type="expression" dxfId="31" priority="7" stopIfTrue="1">
      <formula>AND($C$30&lt;0.01,$B$19&gt;0)</formula>
    </cfRule>
  </conditionalFormatting>
  <conditionalFormatting sqref="C33">
    <cfRule type="expression" dxfId="30" priority="1" stopIfTrue="1">
      <formula>AND($C$33&lt;0.01,$E$26&gt;0)</formula>
    </cfRule>
  </conditionalFormatting>
  <pageMargins left="0.75" right="0.75" top="1" bottom="1" header="0.5" footer="0.5"/>
  <pageSetup scale="95" orientation="portrait" r:id="rId1"/>
  <headerFooter alignWithMargins="0"/>
  <cellWatches>
    <cellWatch r="C28"/>
  </cellWatche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4"/>
    <pageSetUpPr fitToPage="1"/>
  </sheetPr>
  <dimension ref="A1:M47"/>
  <sheetViews>
    <sheetView topLeftCell="A10" workbookViewId="0">
      <selection activeCell="I30" sqref="I30"/>
    </sheetView>
  </sheetViews>
  <sheetFormatPr defaultRowHeight="12.75"/>
  <cols>
    <col min="1" max="1" width="25.140625" customWidth="1"/>
    <col min="2" max="2" width="6" customWidth="1"/>
    <col min="3" max="3" width="18.28515625" customWidth="1"/>
    <col min="4" max="4" width="21.7109375" customWidth="1"/>
    <col min="5" max="5" width="21.140625" customWidth="1"/>
    <col min="13" max="13" width="12.7109375" bestFit="1" customWidth="1"/>
  </cols>
  <sheetData>
    <row r="1" spans="1:5" ht="18">
      <c r="A1" s="452" t="s">
        <v>67</v>
      </c>
      <c r="B1" s="452"/>
      <c r="C1" s="452"/>
      <c r="D1" s="452"/>
      <c r="E1" s="452"/>
    </row>
    <row r="2" spans="1:5">
      <c r="A2" s="218"/>
      <c r="B2" s="218"/>
      <c r="C2" s="218"/>
      <c r="D2" s="218"/>
      <c r="E2" s="218"/>
    </row>
    <row r="3" spans="1:5">
      <c r="A3" s="218"/>
      <c r="B3" s="218"/>
      <c r="C3" s="218"/>
      <c r="D3" s="218"/>
      <c r="E3" s="218"/>
    </row>
    <row r="4" spans="1:5">
      <c r="A4" s="261" t="s">
        <v>39</v>
      </c>
      <c r="B4" s="453" t="str">
        <f>IF('Labor 1'!C4="","",'Labor 1'!C4)</f>
        <v/>
      </c>
      <c r="C4" s="453"/>
      <c r="D4" s="261" t="s">
        <v>40</v>
      </c>
      <c r="E4" s="263" t="str">
        <f>IF('Labor 1'!K4="","",'Labor 1'!K4)</f>
        <v/>
      </c>
    </row>
    <row r="5" spans="1:5">
      <c r="A5" s="218"/>
      <c r="B5" s="218"/>
      <c r="C5" s="218"/>
      <c r="D5" s="218"/>
      <c r="E5" s="218"/>
    </row>
    <row r="6" spans="1:5">
      <c r="A6" s="261" t="s">
        <v>43</v>
      </c>
      <c r="B6" s="453" t="str">
        <f>IF('Labor 1'!$C$6="","",'Labor 1'!$C$6)</f>
        <v/>
      </c>
      <c r="C6" s="453"/>
      <c r="D6" s="261" t="s">
        <v>41</v>
      </c>
      <c r="E6" s="262" t="str">
        <f>IF('Labor 1'!T4="","",'Labor 1'!T4)</f>
        <v/>
      </c>
    </row>
    <row r="7" spans="1:5">
      <c r="A7" s="261"/>
      <c r="B7" s="261"/>
      <c r="C7" s="218"/>
      <c r="D7" s="261"/>
      <c r="E7" s="218"/>
    </row>
    <row r="8" spans="1:5">
      <c r="A8" s="264"/>
      <c r="B8" s="264"/>
      <c r="C8" s="265"/>
      <c r="D8" s="264"/>
      <c r="E8" s="265"/>
    </row>
    <row r="9" spans="1:5">
      <c r="A9" s="218"/>
      <c r="B9" s="218"/>
      <c r="C9" s="218"/>
      <c r="D9" s="218"/>
      <c r="E9" s="218"/>
    </row>
    <row r="10" spans="1:5">
      <c r="A10" s="218" t="s">
        <v>55</v>
      </c>
      <c r="B10" s="451">
        <f>Total!B10</f>
        <v>0</v>
      </c>
      <c r="C10" s="451"/>
      <c r="D10" s="218"/>
      <c r="E10" s="218"/>
    </row>
    <row r="11" spans="1:5">
      <c r="A11" s="218" t="s">
        <v>58</v>
      </c>
      <c r="B11" s="451">
        <f>Total!B11</f>
        <v>0</v>
      </c>
      <c r="C11" s="451"/>
      <c r="D11" s="218"/>
      <c r="E11" s="218"/>
    </row>
    <row r="12" spans="1:5">
      <c r="A12" s="218" t="s">
        <v>59</v>
      </c>
      <c r="B12" s="451">
        <f>Total!B12</f>
        <v>0</v>
      </c>
      <c r="C12" s="451"/>
      <c r="D12" s="218"/>
      <c r="E12" s="218"/>
    </row>
    <row r="13" spans="1:5">
      <c r="A13" s="267" t="s">
        <v>56</v>
      </c>
      <c r="B13" s="267"/>
      <c r="C13" s="268"/>
      <c r="D13" s="268">
        <f>Total!D13</f>
        <v>0</v>
      </c>
      <c r="E13" s="269"/>
    </row>
    <row r="14" spans="1:5">
      <c r="A14" s="218" t="s">
        <v>65</v>
      </c>
      <c r="B14" s="256">
        <f>Total!B14</f>
        <v>0</v>
      </c>
      <c r="C14" s="218"/>
      <c r="D14" s="268">
        <f>Total!D14</f>
        <v>0</v>
      </c>
      <c r="E14" s="218"/>
    </row>
    <row r="15" spans="1:5">
      <c r="A15" s="218" t="s">
        <v>242</v>
      </c>
      <c r="B15" s="218"/>
      <c r="C15" s="218"/>
      <c r="D15" s="218"/>
      <c r="E15" s="268">
        <f>Total!E15</f>
        <v>0</v>
      </c>
    </row>
    <row r="16" spans="1:5">
      <c r="A16" s="218"/>
      <c r="B16" s="218"/>
      <c r="C16" s="218"/>
      <c r="D16" s="218"/>
      <c r="E16" s="218"/>
    </row>
    <row r="17" spans="1:13">
      <c r="A17" s="218" t="s">
        <v>57</v>
      </c>
      <c r="B17" s="451">
        <f>Total!B17</f>
        <v>0</v>
      </c>
      <c r="C17" s="451"/>
      <c r="D17" s="218"/>
      <c r="E17" s="218"/>
    </row>
    <row r="18" spans="1:13">
      <c r="A18" s="218" t="s">
        <v>60</v>
      </c>
      <c r="B18" s="451">
        <f>Total!B18</f>
        <v>0</v>
      </c>
      <c r="C18" s="451"/>
      <c r="D18" s="218"/>
      <c r="E18" s="218"/>
    </row>
    <row r="19" spans="1:13">
      <c r="A19" s="218" t="s">
        <v>61</v>
      </c>
      <c r="B19" s="451">
        <f>Total!B19</f>
        <v>0</v>
      </c>
      <c r="C19" s="451"/>
      <c r="D19" s="218"/>
      <c r="E19" s="218"/>
    </row>
    <row r="20" spans="1:13">
      <c r="A20" s="218" t="s">
        <v>218</v>
      </c>
      <c r="B20" s="451">
        <f>Total!B20</f>
        <v>0</v>
      </c>
      <c r="C20" s="451"/>
      <c r="D20" s="218"/>
      <c r="E20" s="218"/>
    </row>
    <row r="21" spans="1:13">
      <c r="A21" s="218" t="s">
        <v>219</v>
      </c>
      <c r="B21" s="451">
        <f>Total!B21</f>
        <v>0</v>
      </c>
      <c r="C21" s="451"/>
      <c r="D21" s="218"/>
      <c r="E21" s="218"/>
      <c r="M21" s="23"/>
    </row>
    <row r="22" spans="1:13">
      <c r="A22" s="267" t="s">
        <v>62</v>
      </c>
      <c r="B22" s="267"/>
      <c r="C22" s="218"/>
      <c r="D22" s="268">
        <f>Total!D22</f>
        <v>0</v>
      </c>
      <c r="E22" s="218"/>
    </row>
    <row r="23" spans="1:13">
      <c r="A23" s="267" t="s">
        <v>65</v>
      </c>
      <c r="B23" s="256">
        <f>Total!B23</f>
        <v>0</v>
      </c>
      <c r="C23" s="218"/>
      <c r="D23" s="268">
        <f>Total!D23</f>
        <v>0</v>
      </c>
      <c r="E23" s="218"/>
    </row>
    <row r="24" spans="1:13">
      <c r="A24" s="267" t="s">
        <v>63</v>
      </c>
      <c r="B24" s="267"/>
      <c r="C24" s="218"/>
      <c r="D24" s="218"/>
      <c r="E24" s="268">
        <f>Total!E24</f>
        <v>0</v>
      </c>
    </row>
    <row r="25" spans="1:13">
      <c r="A25" s="218"/>
      <c r="B25" s="218"/>
      <c r="C25" s="218"/>
      <c r="D25" s="261"/>
      <c r="E25" s="268"/>
    </row>
    <row r="26" spans="1:13">
      <c r="A26" s="218" t="s">
        <v>66</v>
      </c>
      <c r="B26" s="218"/>
      <c r="C26" s="218"/>
      <c r="D26" s="261"/>
      <c r="E26" s="268">
        <f>Total!E26</f>
        <v>0</v>
      </c>
    </row>
    <row r="27" spans="1:13">
      <c r="A27" s="218"/>
      <c r="B27" s="218"/>
      <c r="C27" s="218"/>
      <c r="D27" s="261"/>
      <c r="E27" s="268"/>
    </row>
    <row r="28" spans="1:13">
      <c r="A28" s="218" t="s">
        <v>208</v>
      </c>
      <c r="B28" s="218"/>
      <c r="C28" s="268">
        <f>Total!C28</f>
        <v>0</v>
      </c>
      <c r="D28" s="261"/>
      <c r="E28" s="268"/>
    </row>
    <row r="29" spans="1:13">
      <c r="A29" s="218" t="s">
        <v>209</v>
      </c>
      <c r="B29" s="218"/>
      <c r="C29" s="268">
        <f>Total!C29</f>
        <v>0</v>
      </c>
      <c r="D29" s="261"/>
      <c r="E29" s="268"/>
    </row>
    <row r="30" spans="1:13">
      <c r="A30" s="218" t="s">
        <v>210</v>
      </c>
      <c r="B30" s="218"/>
      <c r="C30" s="268">
        <f>Total!C30</f>
        <v>0</v>
      </c>
      <c r="D30" s="261"/>
      <c r="E30" s="268"/>
    </row>
    <row r="31" spans="1:13">
      <c r="A31" s="218" t="s">
        <v>224</v>
      </c>
      <c r="B31" s="218"/>
      <c r="C31" s="268">
        <f>Total!C31</f>
        <v>0</v>
      </c>
      <c r="D31" s="261"/>
      <c r="E31" s="268"/>
    </row>
    <row r="32" spans="1:13">
      <c r="A32" s="218" t="s">
        <v>225</v>
      </c>
      <c r="B32" s="218"/>
      <c r="C32" s="268">
        <f>Total!C32</f>
        <v>0</v>
      </c>
      <c r="D32" s="261"/>
      <c r="E32" s="268"/>
    </row>
    <row r="33" spans="1:5">
      <c r="A33" s="218" t="s">
        <v>212</v>
      </c>
      <c r="B33" s="218"/>
      <c r="C33" s="268">
        <f>Total!C33</f>
        <v>0</v>
      </c>
      <c r="D33" s="261"/>
      <c r="E33" s="268"/>
    </row>
    <row r="34" spans="1:5">
      <c r="A34" s="218" t="s">
        <v>211</v>
      </c>
      <c r="B34" s="218"/>
      <c r="C34" s="218"/>
      <c r="D34" s="266">
        <f>Total!D34</f>
        <v>0</v>
      </c>
      <c r="E34" s="268"/>
    </row>
    <row r="35" spans="1:5">
      <c r="A35" s="267" t="s">
        <v>65</v>
      </c>
      <c r="B35" s="256">
        <f>Total!B35</f>
        <v>0</v>
      </c>
      <c r="C35" s="218"/>
      <c r="D35" s="266">
        <f>Total!D35</f>
        <v>0</v>
      </c>
      <c r="E35" s="268"/>
    </row>
    <row r="36" spans="1:5">
      <c r="A36" s="267" t="s">
        <v>241</v>
      </c>
      <c r="B36" s="218"/>
      <c r="C36" s="218"/>
      <c r="D36" s="261"/>
      <c r="E36" s="268">
        <f>Total!E36</f>
        <v>0</v>
      </c>
    </row>
    <row r="37" spans="1:5">
      <c r="A37" s="218"/>
      <c r="B37" s="218"/>
      <c r="C37" s="218"/>
      <c r="D37" s="261"/>
      <c r="E37" s="268"/>
    </row>
    <row r="38" spans="1:5">
      <c r="A38" s="218" t="s">
        <v>64</v>
      </c>
      <c r="B38" s="218"/>
      <c r="C38" s="218"/>
      <c r="D38" s="218"/>
      <c r="E38" s="270">
        <f>Total!E38</f>
        <v>0</v>
      </c>
    </row>
    <row r="39" spans="1:5">
      <c r="A39" s="218"/>
      <c r="B39" s="218"/>
      <c r="C39" s="218"/>
      <c r="D39" s="218"/>
      <c r="E39" s="218"/>
    </row>
    <row r="40" spans="1:5" ht="13.5" thickBot="1">
      <c r="A40" s="218" t="s">
        <v>68</v>
      </c>
      <c r="B40" s="257">
        <f>Total!B40</f>
        <v>0</v>
      </c>
      <c r="C40" s="218"/>
      <c r="D40" s="218"/>
      <c r="E40" s="271">
        <f>Total!E40</f>
        <v>0</v>
      </c>
    </row>
    <row r="41" spans="1:5">
      <c r="A41" s="218"/>
      <c r="B41" s="272"/>
      <c r="C41" s="218"/>
      <c r="D41" s="218"/>
      <c r="E41" s="268"/>
    </row>
    <row r="42" spans="1:5" ht="13.5" thickBot="1">
      <c r="A42" s="218" t="s">
        <v>69</v>
      </c>
      <c r="B42" s="218"/>
      <c r="C42" s="218"/>
      <c r="D42" s="218"/>
      <c r="E42" s="273">
        <f>Total!E42</f>
        <v>0</v>
      </c>
    </row>
    <row r="43" spans="1:5" ht="13.5" thickTop="1">
      <c r="C43" s="23"/>
    </row>
    <row r="45" spans="1:5">
      <c r="C45" s="23"/>
    </row>
    <row r="47" spans="1:5">
      <c r="C47" s="171"/>
    </row>
  </sheetData>
  <sheetProtection sheet="1" objects="1" scenarios="1" selectLockedCells="1" selectUnlockedCells="1"/>
  <mergeCells count="11"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  <mergeCell ref="B4:C4"/>
  </mergeCells>
  <phoneticPr fontId="3" type="noConversion"/>
  <pageMargins left="0.75" right="0.75" top="1" bottom="1" header="0.5" footer="0.5"/>
  <pageSetup scale="9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indexed="46"/>
  </sheetPr>
  <dimension ref="A1:Q57"/>
  <sheetViews>
    <sheetView workbookViewId="0">
      <selection activeCell="I27" sqref="I27"/>
    </sheetView>
  </sheetViews>
  <sheetFormatPr defaultRowHeight="12.75"/>
  <cols>
    <col min="1" max="1" width="4.85546875" style="2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" customWidth="1"/>
    <col min="7" max="7" width="3.7109375" customWidth="1"/>
    <col min="8" max="8" width="10.7109375" customWidth="1"/>
    <col min="9" max="9" width="13.42578125" customWidth="1"/>
    <col min="10" max="10" width="11.140625" customWidth="1"/>
    <col min="11" max="11" width="9.28515625" bestFit="1" customWidth="1"/>
    <col min="13" max="13" width="2.7109375" customWidth="1"/>
    <col min="14" max="14" width="2.5703125" customWidth="1"/>
    <col min="15" max="15" width="14.5703125" customWidth="1"/>
    <col min="16" max="16" width="10.28515625" customWidth="1"/>
  </cols>
  <sheetData>
    <row r="1" spans="1:17" ht="18">
      <c r="D1" s="16" t="s">
        <v>53</v>
      </c>
    </row>
    <row r="3" spans="1:17">
      <c r="B3" s="2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I3" s="2" t="s">
        <v>203</v>
      </c>
    </row>
    <row r="4" spans="1:17" ht="13.5" thickBot="1">
      <c r="I4" s="2" t="s">
        <v>42</v>
      </c>
      <c r="J4" s="251"/>
    </row>
    <row r="5" spans="1:17">
      <c r="B5" s="2" t="s">
        <v>43</v>
      </c>
      <c r="C5" s="379" t="str">
        <f>IF('Labor 1'!$C$6:$H$6="","",'Labor 1'!$C$6:$H$6)</f>
        <v/>
      </c>
      <c r="D5" s="379"/>
      <c r="E5" s="1" t="s">
        <v>44</v>
      </c>
      <c r="F5" s="176">
        <v>1</v>
      </c>
      <c r="G5" s="2" t="s">
        <v>2</v>
      </c>
      <c r="H5" s="176">
        <v>1</v>
      </c>
    </row>
    <row r="7" spans="1:17">
      <c r="A7" s="18" t="s">
        <v>45</v>
      </c>
      <c r="B7" s="18" t="s">
        <v>54</v>
      </c>
      <c r="C7" s="427" t="s">
        <v>3</v>
      </c>
      <c r="D7" s="429"/>
      <c r="E7" s="428"/>
      <c r="F7" s="18" t="s">
        <v>47</v>
      </c>
      <c r="G7" s="427" t="s">
        <v>15</v>
      </c>
      <c r="H7" s="428"/>
      <c r="I7" s="5" t="s">
        <v>48</v>
      </c>
      <c r="J7" s="5" t="s">
        <v>49</v>
      </c>
      <c r="K7" s="173" t="s">
        <v>193</v>
      </c>
      <c r="L7" s="5" t="s">
        <v>50</v>
      </c>
      <c r="O7" s="5" t="s">
        <v>100</v>
      </c>
      <c r="P7" s="2"/>
      <c r="Q7" s="2"/>
    </row>
    <row r="8" spans="1:17">
      <c r="A8" s="19"/>
      <c r="B8" s="24"/>
      <c r="C8" s="430"/>
      <c r="D8" s="377"/>
      <c r="E8" s="431"/>
      <c r="F8" s="19" t="s">
        <v>51</v>
      </c>
      <c r="G8" s="430"/>
      <c r="H8" s="431"/>
      <c r="I8" s="5" t="s">
        <v>51</v>
      </c>
      <c r="J8" s="5" t="s">
        <v>51</v>
      </c>
      <c r="K8" s="4"/>
      <c r="L8" s="4"/>
      <c r="O8" s="21"/>
      <c r="P8" s="23"/>
    </row>
    <row r="9" spans="1:17">
      <c r="A9" s="169"/>
      <c r="B9" s="186"/>
      <c r="C9" s="432"/>
      <c r="D9" s="421"/>
      <c r="E9" s="422"/>
      <c r="F9" s="21">
        <f>IF(A9="",0,(O9/A9)/L9)</f>
        <v>0</v>
      </c>
      <c r="G9" s="454">
        <f>IF(A9="",1*F9,F9*A9)</f>
        <v>0</v>
      </c>
      <c r="H9" s="454"/>
      <c r="I9" s="27"/>
      <c r="J9" s="21">
        <f>J4*I9</f>
        <v>0</v>
      </c>
      <c r="K9" s="28"/>
      <c r="L9" s="22">
        <f t="shared" ref="L9:L53" si="0">1-K9</f>
        <v>1</v>
      </c>
      <c r="O9" s="21">
        <f>(J9+I9)*A9</f>
        <v>0</v>
      </c>
      <c r="P9" s="23"/>
      <c r="Q9" s="23"/>
    </row>
    <row r="10" spans="1:17">
      <c r="A10" s="169"/>
      <c r="B10" s="30"/>
      <c r="C10" s="418"/>
      <c r="D10" s="418"/>
      <c r="E10" s="418"/>
      <c r="F10" s="21">
        <f t="shared" ref="F10:F53" si="1">IF(A10="",0,(O10/A10)/L10)</f>
        <v>0</v>
      </c>
      <c r="G10" s="454">
        <f t="shared" ref="G10:G53" si="2">(F10)*A10</f>
        <v>0</v>
      </c>
      <c r="H10" s="454"/>
      <c r="I10" s="27"/>
      <c r="J10" s="21">
        <f>I10*J4</f>
        <v>0</v>
      </c>
      <c r="K10" s="29"/>
      <c r="L10" s="22">
        <f t="shared" si="0"/>
        <v>1</v>
      </c>
      <c r="O10" s="21">
        <f t="shared" ref="O10:O53" si="3">(J10+I10)*A10</f>
        <v>0</v>
      </c>
      <c r="P10" s="23"/>
      <c r="Q10" s="23"/>
    </row>
    <row r="11" spans="1:17">
      <c r="A11" s="169"/>
      <c r="B11" s="30"/>
      <c r="C11" s="418"/>
      <c r="D11" s="418"/>
      <c r="E11" s="418"/>
      <c r="F11" s="21">
        <f t="shared" si="1"/>
        <v>0</v>
      </c>
      <c r="G11" s="454">
        <f t="shared" si="2"/>
        <v>0</v>
      </c>
      <c r="H11" s="454"/>
      <c r="I11" s="27"/>
      <c r="J11" s="21">
        <f>I11*J4</f>
        <v>0</v>
      </c>
      <c r="K11" s="29"/>
      <c r="L11" s="22">
        <f t="shared" si="0"/>
        <v>1</v>
      </c>
      <c r="O11" s="21">
        <f t="shared" si="3"/>
        <v>0</v>
      </c>
      <c r="P11" s="23"/>
      <c r="Q11" s="23"/>
    </row>
    <row r="12" spans="1:17">
      <c r="A12" s="169"/>
      <c r="B12" s="30"/>
      <c r="C12" s="418"/>
      <c r="D12" s="418"/>
      <c r="E12" s="418"/>
      <c r="F12" s="21">
        <f t="shared" si="1"/>
        <v>0</v>
      </c>
      <c r="G12" s="454">
        <f t="shared" si="2"/>
        <v>0</v>
      </c>
      <c r="H12" s="454"/>
      <c r="I12" s="27"/>
      <c r="J12" s="21">
        <f>I12*J4</f>
        <v>0</v>
      </c>
      <c r="K12" s="29"/>
      <c r="L12" s="22">
        <f t="shared" si="0"/>
        <v>1</v>
      </c>
      <c r="O12" s="21">
        <f t="shared" si="3"/>
        <v>0</v>
      </c>
      <c r="P12" s="23"/>
      <c r="Q12" s="23"/>
    </row>
    <row r="13" spans="1:17">
      <c r="A13" s="169"/>
      <c r="B13" s="30"/>
      <c r="C13" s="418"/>
      <c r="D13" s="418"/>
      <c r="E13" s="418"/>
      <c r="F13" s="21">
        <f t="shared" si="1"/>
        <v>0</v>
      </c>
      <c r="G13" s="454">
        <f t="shared" si="2"/>
        <v>0</v>
      </c>
      <c r="H13" s="454"/>
      <c r="I13" s="27"/>
      <c r="J13" s="21">
        <f>I13*J4</f>
        <v>0</v>
      </c>
      <c r="K13" s="29"/>
      <c r="L13" s="22">
        <f t="shared" si="0"/>
        <v>1</v>
      </c>
      <c r="O13" s="21">
        <f t="shared" si="3"/>
        <v>0</v>
      </c>
      <c r="P13" s="23"/>
      <c r="Q13" s="23"/>
    </row>
    <row r="14" spans="1:17">
      <c r="A14" s="169"/>
      <c r="B14" s="186"/>
      <c r="C14" s="419"/>
      <c r="D14" s="418"/>
      <c r="E14" s="418"/>
      <c r="F14" s="21">
        <f t="shared" si="1"/>
        <v>0</v>
      </c>
      <c r="G14" s="454">
        <f t="shared" si="2"/>
        <v>0</v>
      </c>
      <c r="H14" s="454"/>
      <c r="I14" s="27"/>
      <c r="J14" s="21">
        <f>I14*J4</f>
        <v>0</v>
      </c>
      <c r="K14" s="29"/>
      <c r="L14" s="22">
        <f t="shared" si="0"/>
        <v>1</v>
      </c>
      <c r="O14" s="21">
        <f t="shared" si="3"/>
        <v>0</v>
      </c>
      <c r="P14" s="23"/>
      <c r="Q14" s="23"/>
    </row>
    <row r="15" spans="1:17">
      <c r="A15" s="169"/>
      <c r="B15" s="30"/>
      <c r="C15" s="418"/>
      <c r="D15" s="418"/>
      <c r="E15" s="418"/>
      <c r="F15" s="21">
        <f t="shared" si="1"/>
        <v>0</v>
      </c>
      <c r="G15" s="454">
        <f t="shared" si="2"/>
        <v>0</v>
      </c>
      <c r="H15" s="454"/>
      <c r="I15" s="27"/>
      <c r="J15" s="21">
        <f>I15*J4</f>
        <v>0</v>
      </c>
      <c r="K15" s="29"/>
      <c r="L15" s="22">
        <f t="shared" si="0"/>
        <v>1</v>
      </c>
      <c r="O15" s="21">
        <f t="shared" si="3"/>
        <v>0</v>
      </c>
      <c r="P15" s="23"/>
      <c r="Q15" s="23"/>
    </row>
    <row r="16" spans="1:17">
      <c r="A16" s="169"/>
      <c r="B16" s="30"/>
      <c r="C16" s="418"/>
      <c r="D16" s="418"/>
      <c r="E16" s="418"/>
      <c r="F16" s="21">
        <f t="shared" si="1"/>
        <v>0</v>
      </c>
      <c r="G16" s="454">
        <f t="shared" si="2"/>
        <v>0</v>
      </c>
      <c r="H16" s="454"/>
      <c r="I16" s="27"/>
      <c r="J16" s="21">
        <f>I16*J4</f>
        <v>0</v>
      </c>
      <c r="K16" s="29"/>
      <c r="L16" s="22">
        <f t="shared" si="0"/>
        <v>1</v>
      </c>
      <c r="O16" s="21">
        <f t="shared" si="3"/>
        <v>0</v>
      </c>
      <c r="P16" s="23"/>
      <c r="Q16" s="23"/>
    </row>
    <row r="17" spans="1:17">
      <c r="A17" s="169"/>
      <c r="B17" s="30"/>
      <c r="C17" s="418"/>
      <c r="D17" s="418"/>
      <c r="E17" s="418"/>
      <c r="F17" s="21">
        <f t="shared" si="1"/>
        <v>0</v>
      </c>
      <c r="G17" s="454">
        <f t="shared" si="2"/>
        <v>0</v>
      </c>
      <c r="H17" s="454"/>
      <c r="I17" s="27"/>
      <c r="J17" s="21">
        <f>I17*J4</f>
        <v>0</v>
      </c>
      <c r="K17" s="29"/>
      <c r="L17" s="22">
        <f t="shared" si="0"/>
        <v>1</v>
      </c>
      <c r="O17" s="21">
        <f t="shared" si="3"/>
        <v>0</v>
      </c>
      <c r="P17" s="23"/>
      <c r="Q17" s="23"/>
    </row>
    <row r="18" spans="1:17">
      <c r="A18" s="169"/>
      <c r="B18" s="30"/>
      <c r="C18" s="418"/>
      <c r="D18" s="418"/>
      <c r="E18" s="418"/>
      <c r="F18" s="21">
        <f t="shared" si="1"/>
        <v>0</v>
      </c>
      <c r="G18" s="454">
        <f t="shared" si="2"/>
        <v>0</v>
      </c>
      <c r="H18" s="454"/>
      <c r="I18" s="27"/>
      <c r="J18" s="21">
        <f>I18*J4</f>
        <v>0</v>
      </c>
      <c r="K18" s="29"/>
      <c r="L18" s="22">
        <f t="shared" si="0"/>
        <v>1</v>
      </c>
      <c r="O18" s="21">
        <f t="shared" si="3"/>
        <v>0</v>
      </c>
      <c r="P18" s="23"/>
      <c r="Q18" s="23"/>
    </row>
    <row r="19" spans="1:17">
      <c r="A19" s="169"/>
      <c r="B19" s="30"/>
      <c r="C19" s="418"/>
      <c r="D19" s="418"/>
      <c r="E19" s="418"/>
      <c r="F19" s="21">
        <f t="shared" si="1"/>
        <v>0</v>
      </c>
      <c r="G19" s="454">
        <f t="shared" si="2"/>
        <v>0</v>
      </c>
      <c r="H19" s="454"/>
      <c r="I19" s="27"/>
      <c r="J19" s="21">
        <f>I19*J4</f>
        <v>0</v>
      </c>
      <c r="K19" s="29"/>
      <c r="L19" s="22">
        <f t="shared" si="0"/>
        <v>1</v>
      </c>
      <c r="O19" s="21">
        <f t="shared" si="3"/>
        <v>0</v>
      </c>
      <c r="P19" s="23"/>
      <c r="Q19" s="23"/>
    </row>
    <row r="20" spans="1:17">
      <c r="A20" s="169"/>
      <c r="B20" s="30"/>
      <c r="C20" s="418"/>
      <c r="D20" s="418"/>
      <c r="E20" s="418"/>
      <c r="F20" s="21">
        <f t="shared" si="1"/>
        <v>0</v>
      </c>
      <c r="G20" s="454">
        <f t="shared" si="2"/>
        <v>0</v>
      </c>
      <c r="H20" s="454"/>
      <c r="I20" s="27"/>
      <c r="J20" s="21">
        <f>I20*J4</f>
        <v>0</v>
      </c>
      <c r="K20" s="29"/>
      <c r="L20" s="22">
        <f t="shared" si="0"/>
        <v>1</v>
      </c>
      <c r="O20" s="21">
        <f t="shared" si="3"/>
        <v>0</v>
      </c>
      <c r="P20" s="23"/>
      <c r="Q20" s="23"/>
    </row>
    <row r="21" spans="1:17">
      <c r="A21" s="169"/>
      <c r="B21" s="30"/>
      <c r="C21" s="418"/>
      <c r="D21" s="418"/>
      <c r="E21" s="418"/>
      <c r="F21" s="21">
        <f t="shared" si="1"/>
        <v>0</v>
      </c>
      <c r="G21" s="454">
        <f t="shared" si="2"/>
        <v>0</v>
      </c>
      <c r="H21" s="454"/>
      <c r="I21" s="27"/>
      <c r="J21" s="21">
        <f>I21*J4</f>
        <v>0</v>
      </c>
      <c r="K21" s="29"/>
      <c r="L21" s="22">
        <f t="shared" si="0"/>
        <v>1</v>
      </c>
      <c r="O21" s="21">
        <f t="shared" si="3"/>
        <v>0</v>
      </c>
      <c r="P21" s="23"/>
      <c r="Q21" s="23"/>
    </row>
    <row r="22" spans="1:17">
      <c r="A22" s="169"/>
      <c r="B22" s="30"/>
      <c r="C22" s="418"/>
      <c r="D22" s="418"/>
      <c r="E22" s="418"/>
      <c r="F22" s="21">
        <f t="shared" si="1"/>
        <v>0</v>
      </c>
      <c r="G22" s="454">
        <f t="shared" si="2"/>
        <v>0</v>
      </c>
      <c r="H22" s="454"/>
      <c r="I22" s="27"/>
      <c r="J22" s="21">
        <f>I22*J4</f>
        <v>0</v>
      </c>
      <c r="K22" s="29"/>
      <c r="L22" s="22">
        <f t="shared" si="0"/>
        <v>1</v>
      </c>
      <c r="O22" s="21">
        <f t="shared" si="3"/>
        <v>0</v>
      </c>
      <c r="P22" s="23"/>
      <c r="Q22" s="23"/>
    </row>
    <row r="23" spans="1:17">
      <c r="A23" s="169"/>
      <c r="B23" s="30"/>
      <c r="C23" s="418"/>
      <c r="D23" s="418"/>
      <c r="E23" s="418"/>
      <c r="F23" s="21">
        <f t="shared" si="1"/>
        <v>0</v>
      </c>
      <c r="G23" s="454">
        <f t="shared" si="2"/>
        <v>0</v>
      </c>
      <c r="H23" s="454"/>
      <c r="I23" s="27"/>
      <c r="J23" s="21">
        <f>I23*J4</f>
        <v>0</v>
      </c>
      <c r="K23" s="29"/>
      <c r="L23" s="22">
        <f t="shared" si="0"/>
        <v>1</v>
      </c>
      <c r="O23" s="21">
        <f t="shared" si="3"/>
        <v>0</v>
      </c>
      <c r="P23" s="23"/>
      <c r="Q23" s="23"/>
    </row>
    <row r="24" spans="1:17">
      <c r="A24" s="169"/>
      <c r="B24" s="30"/>
      <c r="C24" s="418"/>
      <c r="D24" s="418"/>
      <c r="E24" s="418"/>
      <c r="F24" s="21">
        <f t="shared" si="1"/>
        <v>0</v>
      </c>
      <c r="G24" s="454">
        <f t="shared" si="2"/>
        <v>0</v>
      </c>
      <c r="H24" s="454"/>
      <c r="I24" s="27"/>
      <c r="J24" s="21">
        <f>I24*J4</f>
        <v>0</v>
      </c>
      <c r="K24" s="29"/>
      <c r="L24" s="22">
        <f t="shared" si="0"/>
        <v>1</v>
      </c>
      <c r="O24" s="21">
        <f t="shared" si="3"/>
        <v>0</v>
      </c>
      <c r="P24" s="23"/>
      <c r="Q24" s="23"/>
    </row>
    <row r="25" spans="1:17">
      <c r="A25" s="169"/>
      <c r="B25" s="30"/>
      <c r="C25" s="418"/>
      <c r="D25" s="418"/>
      <c r="E25" s="418"/>
      <c r="F25" s="21">
        <f t="shared" si="1"/>
        <v>0</v>
      </c>
      <c r="G25" s="454">
        <f t="shared" si="2"/>
        <v>0</v>
      </c>
      <c r="H25" s="454"/>
      <c r="I25" s="27"/>
      <c r="J25" s="21">
        <f>I25*J4</f>
        <v>0</v>
      </c>
      <c r="K25" s="29"/>
      <c r="L25" s="22">
        <f t="shared" si="0"/>
        <v>1</v>
      </c>
      <c r="O25" s="21">
        <f t="shared" si="3"/>
        <v>0</v>
      </c>
      <c r="P25" s="23"/>
      <c r="Q25" s="23"/>
    </row>
    <row r="26" spans="1:17">
      <c r="A26" s="169"/>
      <c r="B26" s="30"/>
      <c r="C26" s="418"/>
      <c r="D26" s="418"/>
      <c r="E26" s="418"/>
      <c r="F26" s="21">
        <f t="shared" si="1"/>
        <v>0</v>
      </c>
      <c r="G26" s="454">
        <f t="shared" si="2"/>
        <v>0</v>
      </c>
      <c r="H26" s="454"/>
      <c r="I26" s="27"/>
      <c r="J26" s="21">
        <f>I26*J4</f>
        <v>0</v>
      </c>
      <c r="K26" s="29"/>
      <c r="L26" s="22">
        <f t="shared" si="0"/>
        <v>1</v>
      </c>
      <c r="O26" s="21">
        <f t="shared" si="3"/>
        <v>0</v>
      </c>
      <c r="P26" s="23"/>
      <c r="Q26" s="23"/>
    </row>
    <row r="27" spans="1:17">
      <c r="A27" s="169"/>
      <c r="B27" s="30"/>
      <c r="C27" s="418"/>
      <c r="D27" s="418"/>
      <c r="E27" s="418"/>
      <c r="F27" s="21">
        <f t="shared" si="1"/>
        <v>0</v>
      </c>
      <c r="G27" s="454">
        <f t="shared" si="2"/>
        <v>0</v>
      </c>
      <c r="H27" s="454"/>
      <c r="I27" s="27"/>
      <c r="J27" s="21">
        <f>I27*J4</f>
        <v>0</v>
      </c>
      <c r="K27" s="29"/>
      <c r="L27" s="22">
        <f t="shared" si="0"/>
        <v>1</v>
      </c>
      <c r="O27" s="21">
        <f t="shared" si="3"/>
        <v>0</v>
      </c>
      <c r="P27" s="23"/>
      <c r="Q27" s="23"/>
    </row>
    <row r="28" spans="1:17">
      <c r="A28" s="169"/>
      <c r="B28" s="30"/>
      <c r="C28" s="418"/>
      <c r="D28" s="418"/>
      <c r="E28" s="418"/>
      <c r="F28" s="21">
        <f t="shared" si="1"/>
        <v>0</v>
      </c>
      <c r="G28" s="454">
        <f t="shared" si="2"/>
        <v>0</v>
      </c>
      <c r="H28" s="454"/>
      <c r="I28" s="27"/>
      <c r="J28" s="21">
        <f>I28*J4</f>
        <v>0</v>
      </c>
      <c r="K28" s="29"/>
      <c r="L28" s="22">
        <f t="shared" si="0"/>
        <v>1</v>
      </c>
      <c r="O28" s="21">
        <f t="shared" si="3"/>
        <v>0</v>
      </c>
      <c r="P28" s="23"/>
      <c r="Q28" s="23"/>
    </row>
    <row r="29" spans="1:17">
      <c r="A29" s="169"/>
      <c r="B29" s="30"/>
      <c r="C29" s="418"/>
      <c r="D29" s="418"/>
      <c r="E29" s="418"/>
      <c r="F29" s="21">
        <f t="shared" si="1"/>
        <v>0</v>
      </c>
      <c r="G29" s="454">
        <f t="shared" si="2"/>
        <v>0</v>
      </c>
      <c r="H29" s="454"/>
      <c r="I29" s="27"/>
      <c r="J29" s="21">
        <f>I29*J4</f>
        <v>0</v>
      </c>
      <c r="K29" s="29"/>
      <c r="L29" s="22">
        <f t="shared" si="0"/>
        <v>1</v>
      </c>
      <c r="O29" s="21">
        <f t="shared" si="3"/>
        <v>0</v>
      </c>
      <c r="P29" s="23"/>
      <c r="Q29" s="23"/>
    </row>
    <row r="30" spans="1:17">
      <c r="A30" s="169"/>
      <c r="B30" s="30"/>
      <c r="C30" s="418"/>
      <c r="D30" s="418"/>
      <c r="E30" s="418"/>
      <c r="F30" s="21">
        <f t="shared" si="1"/>
        <v>0</v>
      </c>
      <c r="G30" s="454">
        <f t="shared" si="2"/>
        <v>0</v>
      </c>
      <c r="H30" s="454"/>
      <c r="I30" s="27"/>
      <c r="J30" s="21">
        <f>I30*J4</f>
        <v>0</v>
      </c>
      <c r="K30" s="29"/>
      <c r="L30" s="22">
        <f t="shared" si="0"/>
        <v>1</v>
      </c>
      <c r="O30" s="21">
        <f t="shared" si="3"/>
        <v>0</v>
      </c>
      <c r="P30" s="23"/>
      <c r="Q30" s="23"/>
    </row>
    <row r="31" spans="1:17">
      <c r="A31" s="169"/>
      <c r="B31" s="30"/>
      <c r="C31" s="418"/>
      <c r="D31" s="418"/>
      <c r="E31" s="418"/>
      <c r="F31" s="21">
        <f t="shared" si="1"/>
        <v>0</v>
      </c>
      <c r="G31" s="454">
        <f t="shared" si="2"/>
        <v>0</v>
      </c>
      <c r="H31" s="454"/>
      <c r="I31" s="27"/>
      <c r="J31" s="21">
        <f>I31*J4</f>
        <v>0</v>
      </c>
      <c r="K31" s="29"/>
      <c r="L31" s="22">
        <f t="shared" si="0"/>
        <v>1</v>
      </c>
      <c r="O31" s="21">
        <f t="shared" si="3"/>
        <v>0</v>
      </c>
      <c r="P31" s="23"/>
      <c r="Q31" s="23"/>
    </row>
    <row r="32" spans="1:17">
      <c r="A32" s="169"/>
      <c r="B32" s="30"/>
      <c r="C32" s="418"/>
      <c r="D32" s="418"/>
      <c r="E32" s="418"/>
      <c r="F32" s="21">
        <f t="shared" si="1"/>
        <v>0</v>
      </c>
      <c r="G32" s="454">
        <f t="shared" si="2"/>
        <v>0</v>
      </c>
      <c r="H32" s="454"/>
      <c r="I32" s="27"/>
      <c r="J32" s="21">
        <f>I32*J4</f>
        <v>0</v>
      </c>
      <c r="K32" s="29"/>
      <c r="L32" s="22">
        <f t="shared" si="0"/>
        <v>1</v>
      </c>
      <c r="O32" s="21">
        <f t="shared" si="3"/>
        <v>0</v>
      </c>
      <c r="P32" s="23"/>
      <c r="Q32" s="23"/>
    </row>
    <row r="33" spans="1:17">
      <c r="A33" s="169"/>
      <c r="B33" s="30"/>
      <c r="C33" s="418"/>
      <c r="D33" s="418"/>
      <c r="E33" s="418"/>
      <c r="F33" s="21">
        <f t="shared" si="1"/>
        <v>0</v>
      </c>
      <c r="G33" s="454">
        <f t="shared" si="2"/>
        <v>0</v>
      </c>
      <c r="H33" s="454"/>
      <c r="I33" s="27"/>
      <c r="J33" s="21">
        <f>I33*J4</f>
        <v>0</v>
      </c>
      <c r="K33" s="29"/>
      <c r="L33" s="22">
        <f t="shared" si="0"/>
        <v>1</v>
      </c>
      <c r="O33" s="21">
        <f t="shared" si="3"/>
        <v>0</v>
      </c>
      <c r="P33" s="23"/>
      <c r="Q33" s="23"/>
    </row>
    <row r="34" spans="1:17">
      <c r="A34" s="169"/>
      <c r="B34" s="30"/>
      <c r="C34" s="418"/>
      <c r="D34" s="418"/>
      <c r="E34" s="418"/>
      <c r="F34" s="21">
        <f t="shared" si="1"/>
        <v>0</v>
      </c>
      <c r="G34" s="454">
        <f t="shared" si="2"/>
        <v>0</v>
      </c>
      <c r="H34" s="454"/>
      <c r="I34" s="27"/>
      <c r="J34" s="21">
        <f>I34*J4</f>
        <v>0</v>
      </c>
      <c r="K34" s="29"/>
      <c r="L34" s="22">
        <f t="shared" si="0"/>
        <v>1</v>
      </c>
      <c r="O34" s="21">
        <f t="shared" si="3"/>
        <v>0</v>
      </c>
      <c r="P34" s="23"/>
      <c r="Q34" s="23"/>
    </row>
    <row r="35" spans="1:17">
      <c r="A35" s="169"/>
      <c r="B35" s="30"/>
      <c r="C35" s="418"/>
      <c r="D35" s="418"/>
      <c r="E35" s="418"/>
      <c r="F35" s="21">
        <f t="shared" si="1"/>
        <v>0</v>
      </c>
      <c r="G35" s="454">
        <f t="shared" si="2"/>
        <v>0</v>
      </c>
      <c r="H35" s="454"/>
      <c r="I35" s="27"/>
      <c r="J35" s="21">
        <f>I35*J4</f>
        <v>0</v>
      </c>
      <c r="K35" s="29"/>
      <c r="L35" s="22">
        <f t="shared" si="0"/>
        <v>1</v>
      </c>
      <c r="O35" s="21">
        <f t="shared" si="3"/>
        <v>0</v>
      </c>
      <c r="P35" s="23"/>
      <c r="Q35" s="23"/>
    </row>
    <row r="36" spans="1:17">
      <c r="A36" s="169"/>
      <c r="B36" s="30"/>
      <c r="C36" s="418"/>
      <c r="D36" s="418"/>
      <c r="E36" s="418"/>
      <c r="F36" s="21">
        <f t="shared" si="1"/>
        <v>0</v>
      </c>
      <c r="G36" s="454">
        <f t="shared" si="2"/>
        <v>0</v>
      </c>
      <c r="H36" s="454"/>
      <c r="I36" s="27"/>
      <c r="J36" s="21">
        <f>I36*J4</f>
        <v>0</v>
      </c>
      <c r="K36" s="29"/>
      <c r="L36" s="22">
        <f t="shared" si="0"/>
        <v>1</v>
      </c>
      <c r="O36" s="21">
        <f t="shared" si="3"/>
        <v>0</v>
      </c>
      <c r="P36" s="23"/>
      <c r="Q36" s="23"/>
    </row>
    <row r="37" spans="1:17">
      <c r="A37" s="169"/>
      <c r="B37" s="30"/>
      <c r="C37" s="418"/>
      <c r="D37" s="418"/>
      <c r="E37" s="418"/>
      <c r="F37" s="21">
        <f t="shared" si="1"/>
        <v>0</v>
      </c>
      <c r="G37" s="454">
        <f t="shared" si="2"/>
        <v>0</v>
      </c>
      <c r="H37" s="454"/>
      <c r="I37" s="27"/>
      <c r="J37" s="21">
        <f>I37*J4</f>
        <v>0</v>
      </c>
      <c r="K37" s="29"/>
      <c r="L37" s="22">
        <f t="shared" si="0"/>
        <v>1</v>
      </c>
      <c r="O37" s="21">
        <f t="shared" si="3"/>
        <v>0</v>
      </c>
      <c r="P37" s="23"/>
      <c r="Q37" s="23"/>
    </row>
    <row r="38" spans="1:17">
      <c r="A38" s="169"/>
      <c r="B38" s="30"/>
      <c r="C38" s="418"/>
      <c r="D38" s="418"/>
      <c r="E38" s="418"/>
      <c r="F38" s="21">
        <f t="shared" si="1"/>
        <v>0</v>
      </c>
      <c r="G38" s="454">
        <f t="shared" si="2"/>
        <v>0</v>
      </c>
      <c r="H38" s="454"/>
      <c r="I38" s="27"/>
      <c r="J38" s="21">
        <f>I38*J4</f>
        <v>0</v>
      </c>
      <c r="K38" s="29"/>
      <c r="L38" s="22">
        <f t="shared" si="0"/>
        <v>1</v>
      </c>
      <c r="O38" s="21">
        <f t="shared" si="3"/>
        <v>0</v>
      </c>
      <c r="P38" s="23"/>
      <c r="Q38" s="23"/>
    </row>
    <row r="39" spans="1:17">
      <c r="A39" s="169"/>
      <c r="B39" s="30"/>
      <c r="C39" s="418"/>
      <c r="D39" s="418"/>
      <c r="E39" s="418"/>
      <c r="F39" s="21">
        <f t="shared" si="1"/>
        <v>0</v>
      </c>
      <c r="G39" s="454">
        <f t="shared" si="2"/>
        <v>0</v>
      </c>
      <c r="H39" s="454"/>
      <c r="I39" s="27"/>
      <c r="J39" s="21">
        <f>I39*J4</f>
        <v>0</v>
      </c>
      <c r="K39" s="29"/>
      <c r="L39" s="22">
        <f t="shared" si="0"/>
        <v>1</v>
      </c>
      <c r="O39" s="21">
        <f t="shared" si="3"/>
        <v>0</v>
      </c>
      <c r="P39" s="23"/>
      <c r="Q39" s="23"/>
    </row>
    <row r="40" spans="1:17">
      <c r="A40" s="169"/>
      <c r="B40" s="30"/>
      <c r="C40" s="418"/>
      <c r="D40" s="418"/>
      <c r="E40" s="418"/>
      <c r="F40" s="21">
        <f t="shared" si="1"/>
        <v>0</v>
      </c>
      <c r="G40" s="454">
        <f t="shared" si="2"/>
        <v>0</v>
      </c>
      <c r="H40" s="454"/>
      <c r="I40" s="27"/>
      <c r="J40" s="21">
        <f>I40*J4</f>
        <v>0</v>
      </c>
      <c r="K40" s="29"/>
      <c r="L40" s="22">
        <f t="shared" si="0"/>
        <v>1</v>
      </c>
      <c r="O40" s="21">
        <f t="shared" si="3"/>
        <v>0</v>
      </c>
      <c r="P40" s="23"/>
      <c r="Q40" s="23"/>
    </row>
    <row r="41" spans="1:17">
      <c r="A41" s="169"/>
      <c r="B41" s="30"/>
      <c r="C41" s="418"/>
      <c r="D41" s="418"/>
      <c r="E41" s="418"/>
      <c r="F41" s="21">
        <f t="shared" si="1"/>
        <v>0</v>
      </c>
      <c r="G41" s="454">
        <f t="shared" si="2"/>
        <v>0</v>
      </c>
      <c r="H41" s="454"/>
      <c r="I41" s="27"/>
      <c r="J41" s="21">
        <f>I41*J4</f>
        <v>0</v>
      </c>
      <c r="K41" s="29"/>
      <c r="L41" s="22">
        <f t="shared" si="0"/>
        <v>1</v>
      </c>
      <c r="O41" s="21">
        <f t="shared" si="3"/>
        <v>0</v>
      </c>
      <c r="P41" s="23"/>
      <c r="Q41" s="23"/>
    </row>
    <row r="42" spans="1:17">
      <c r="A42" s="169"/>
      <c r="B42" s="30"/>
      <c r="C42" s="418"/>
      <c r="D42" s="418"/>
      <c r="E42" s="418"/>
      <c r="F42" s="21">
        <f t="shared" si="1"/>
        <v>0</v>
      </c>
      <c r="G42" s="454">
        <f t="shared" si="2"/>
        <v>0</v>
      </c>
      <c r="H42" s="454"/>
      <c r="I42" s="27"/>
      <c r="J42" s="21">
        <f>I42*J4</f>
        <v>0</v>
      </c>
      <c r="K42" s="29"/>
      <c r="L42" s="22">
        <f t="shared" si="0"/>
        <v>1</v>
      </c>
      <c r="O42" s="21">
        <f t="shared" si="3"/>
        <v>0</v>
      </c>
      <c r="P42" s="23"/>
      <c r="Q42" s="23"/>
    </row>
    <row r="43" spans="1:17">
      <c r="A43" s="169"/>
      <c r="B43" s="30"/>
      <c r="C43" s="418"/>
      <c r="D43" s="418"/>
      <c r="E43" s="418"/>
      <c r="F43" s="21">
        <f t="shared" si="1"/>
        <v>0</v>
      </c>
      <c r="G43" s="454">
        <f t="shared" si="2"/>
        <v>0</v>
      </c>
      <c r="H43" s="454"/>
      <c r="I43" s="27"/>
      <c r="J43" s="21">
        <f>I43*J4</f>
        <v>0</v>
      </c>
      <c r="K43" s="29"/>
      <c r="L43" s="22">
        <f t="shared" si="0"/>
        <v>1</v>
      </c>
      <c r="O43" s="21">
        <f t="shared" si="3"/>
        <v>0</v>
      </c>
      <c r="P43" s="23"/>
      <c r="Q43" s="23"/>
    </row>
    <row r="44" spans="1:17">
      <c r="A44" s="169"/>
      <c r="B44" s="30"/>
      <c r="C44" s="418"/>
      <c r="D44" s="418"/>
      <c r="E44" s="418"/>
      <c r="F44" s="21">
        <f t="shared" si="1"/>
        <v>0</v>
      </c>
      <c r="G44" s="454">
        <f t="shared" si="2"/>
        <v>0</v>
      </c>
      <c r="H44" s="454"/>
      <c r="I44" s="27"/>
      <c r="J44" s="21">
        <f>I44*J4</f>
        <v>0</v>
      </c>
      <c r="K44" s="29"/>
      <c r="L44" s="22">
        <f t="shared" si="0"/>
        <v>1</v>
      </c>
      <c r="O44" s="21">
        <f t="shared" si="3"/>
        <v>0</v>
      </c>
      <c r="P44" s="23"/>
      <c r="Q44" s="23"/>
    </row>
    <row r="45" spans="1:17">
      <c r="A45" s="169"/>
      <c r="B45" s="30"/>
      <c r="C45" s="418"/>
      <c r="D45" s="418"/>
      <c r="E45" s="418"/>
      <c r="F45" s="21">
        <f t="shared" si="1"/>
        <v>0</v>
      </c>
      <c r="G45" s="454">
        <f t="shared" si="2"/>
        <v>0</v>
      </c>
      <c r="H45" s="454"/>
      <c r="I45" s="27"/>
      <c r="J45" s="21">
        <f>I45*J4</f>
        <v>0</v>
      </c>
      <c r="K45" s="29"/>
      <c r="L45" s="22">
        <f t="shared" si="0"/>
        <v>1</v>
      </c>
      <c r="O45" s="21">
        <f t="shared" si="3"/>
        <v>0</v>
      </c>
      <c r="P45" s="23"/>
      <c r="Q45" s="23"/>
    </row>
    <row r="46" spans="1:17">
      <c r="A46" s="169"/>
      <c r="B46" s="30"/>
      <c r="C46" s="418"/>
      <c r="D46" s="418"/>
      <c r="E46" s="418"/>
      <c r="F46" s="21">
        <f t="shared" si="1"/>
        <v>0</v>
      </c>
      <c r="G46" s="454">
        <f t="shared" si="2"/>
        <v>0</v>
      </c>
      <c r="H46" s="454"/>
      <c r="I46" s="27"/>
      <c r="J46" s="21">
        <f>I46*J4</f>
        <v>0</v>
      </c>
      <c r="K46" s="29"/>
      <c r="L46" s="22">
        <f t="shared" si="0"/>
        <v>1</v>
      </c>
      <c r="O46" s="21">
        <f t="shared" si="3"/>
        <v>0</v>
      </c>
      <c r="P46" s="23"/>
      <c r="Q46" s="23"/>
    </row>
    <row r="47" spans="1:17">
      <c r="A47" s="169"/>
      <c r="B47" s="30"/>
      <c r="C47" s="418"/>
      <c r="D47" s="418"/>
      <c r="E47" s="418"/>
      <c r="F47" s="21">
        <f t="shared" si="1"/>
        <v>0</v>
      </c>
      <c r="G47" s="454">
        <f t="shared" si="2"/>
        <v>0</v>
      </c>
      <c r="H47" s="454"/>
      <c r="I47" s="27"/>
      <c r="J47" s="21">
        <f>I47*J4</f>
        <v>0</v>
      </c>
      <c r="K47" s="29"/>
      <c r="L47" s="22">
        <f t="shared" si="0"/>
        <v>1</v>
      </c>
      <c r="O47" s="21">
        <f t="shared" si="3"/>
        <v>0</v>
      </c>
      <c r="P47" s="23"/>
      <c r="Q47" s="23"/>
    </row>
    <row r="48" spans="1:17">
      <c r="A48" s="169"/>
      <c r="B48" s="30"/>
      <c r="C48" s="418"/>
      <c r="D48" s="418"/>
      <c r="E48" s="418"/>
      <c r="F48" s="21">
        <f t="shared" si="1"/>
        <v>0</v>
      </c>
      <c r="G48" s="454">
        <f t="shared" si="2"/>
        <v>0</v>
      </c>
      <c r="H48" s="454"/>
      <c r="I48" s="27"/>
      <c r="J48" s="21">
        <f>I48*J4</f>
        <v>0</v>
      </c>
      <c r="K48" s="29"/>
      <c r="L48" s="22">
        <f t="shared" si="0"/>
        <v>1</v>
      </c>
      <c r="O48" s="21">
        <f t="shared" si="3"/>
        <v>0</v>
      </c>
      <c r="P48" s="23"/>
      <c r="Q48" s="23"/>
    </row>
    <row r="49" spans="1:17">
      <c r="A49" s="169"/>
      <c r="B49" s="30"/>
      <c r="C49" s="418"/>
      <c r="D49" s="418"/>
      <c r="E49" s="418"/>
      <c r="F49" s="21">
        <f t="shared" si="1"/>
        <v>0</v>
      </c>
      <c r="G49" s="454">
        <f t="shared" si="2"/>
        <v>0</v>
      </c>
      <c r="H49" s="454"/>
      <c r="I49" s="27"/>
      <c r="J49" s="21">
        <f>I49*J4</f>
        <v>0</v>
      </c>
      <c r="K49" s="29"/>
      <c r="L49" s="22">
        <f t="shared" si="0"/>
        <v>1</v>
      </c>
      <c r="O49" s="21">
        <f t="shared" si="3"/>
        <v>0</v>
      </c>
      <c r="P49" s="23"/>
      <c r="Q49" s="23"/>
    </row>
    <row r="50" spans="1:17">
      <c r="A50" s="169"/>
      <c r="B50" s="30"/>
      <c r="C50" s="418"/>
      <c r="D50" s="418"/>
      <c r="E50" s="418"/>
      <c r="F50" s="21">
        <f t="shared" si="1"/>
        <v>0</v>
      </c>
      <c r="G50" s="454">
        <f t="shared" si="2"/>
        <v>0</v>
      </c>
      <c r="H50" s="454"/>
      <c r="I50" s="27"/>
      <c r="J50" s="21">
        <f>I50*J4</f>
        <v>0</v>
      </c>
      <c r="K50" s="29"/>
      <c r="L50" s="22">
        <f t="shared" si="0"/>
        <v>1</v>
      </c>
      <c r="O50" s="21">
        <f t="shared" si="3"/>
        <v>0</v>
      </c>
      <c r="P50" s="23"/>
      <c r="Q50" s="23"/>
    </row>
    <row r="51" spans="1:17">
      <c r="A51" s="169"/>
      <c r="B51" s="30"/>
      <c r="C51" s="418"/>
      <c r="D51" s="418"/>
      <c r="E51" s="418"/>
      <c r="F51" s="21">
        <f t="shared" si="1"/>
        <v>0</v>
      </c>
      <c r="G51" s="454">
        <f t="shared" si="2"/>
        <v>0</v>
      </c>
      <c r="H51" s="454"/>
      <c r="I51" s="27"/>
      <c r="J51" s="21">
        <f>I51*J4</f>
        <v>0</v>
      </c>
      <c r="K51" s="29"/>
      <c r="L51" s="22">
        <f t="shared" si="0"/>
        <v>1</v>
      </c>
      <c r="O51" s="21">
        <f t="shared" si="3"/>
        <v>0</v>
      </c>
      <c r="P51" s="23"/>
      <c r="Q51" s="23"/>
    </row>
    <row r="52" spans="1:17">
      <c r="A52" s="169"/>
      <c r="B52" s="30"/>
      <c r="C52" s="418"/>
      <c r="D52" s="418"/>
      <c r="E52" s="418"/>
      <c r="F52" s="21">
        <f t="shared" si="1"/>
        <v>0</v>
      </c>
      <c r="G52" s="454">
        <f t="shared" si="2"/>
        <v>0</v>
      </c>
      <c r="H52" s="454"/>
      <c r="I52" s="27"/>
      <c r="J52" s="21">
        <f>I52*J4</f>
        <v>0</v>
      </c>
      <c r="K52" s="29"/>
      <c r="L52" s="22">
        <f t="shared" si="0"/>
        <v>1</v>
      </c>
      <c r="O52" s="21">
        <f t="shared" si="3"/>
        <v>0</v>
      </c>
      <c r="P52" s="23"/>
      <c r="Q52" s="23"/>
    </row>
    <row r="53" spans="1:17">
      <c r="A53" s="169"/>
      <c r="B53" s="30"/>
      <c r="C53" s="418"/>
      <c r="D53" s="418"/>
      <c r="E53" s="418"/>
      <c r="F53" s="21">
        <f t="shared" si="1"/>
        <v>0</v>
      </c>
      <c r="G53" s="454">
        <f t="shared" si="2"/>
        <v>0</v>
      </c>
      <c r="H53" s="454"/>
      <c r="I53" s="27"/>
      <c r="J53" s="21">
        <f>I53*J4</f>
        <v>0</v>
      </c>
      <c r="K53" s="29"/>
      <c r="L53" s="22">
        <f t="shared" si="0"/>
        <v>1</v>
      </c>
      <c r="O53" s="21">
        <f t="shared" si="3"/>
        <v>0</v>
      </c>
      <c r="P53" s="23"/>
      <c r="Q53" s="23"/>
    </row>
    <row r="55" spans="1:17" ht="13.5" customHeight="1" thickBot="1">
      <c r="N55" s="1" t="s">
        <v>101</v>
      </c>
      <c r="O55" s="26">
        <f>SUM(O9:O53)</f>
        <v>0</v>
      </c>
      <c r="P55" s="172"/>
      <c r="Q55" s="23"/>
    </row>
    <row r="56" spans="1:17" ht="13.5" customHeight="1" thickBot="1">
      <c r="A56" s="32"/>
      <c r="F56" s="1" t="s">
        <v>52</v>
      </c>
      <c r="G56" s="455">
        <f>SUM(G9:H53)</f>
        <v>0</v>
      </c>
      <c r="H56" s="455"/>
      <c r="I56" s="23"/>
      <c r="J56" s="23"/>
      <c r="N56" s="170" t="s">
        <v>191</v>
      </c>
      <c r="O56" s="26">
        <f>IF(G56=0,0,(G56-O55))</f>
        <v>0</v>
      </c>
    </row>
    <row r="57" spans="1:17" ht="13.5" customHeight="1" thickBot="1">
      <c r="N57" s="170" t="s">
        <v>192</v>
      </c>
      <c r="O57" s="175">
        <f>IF(O56=0,0,O56/(G56-J56))</f>
        <v>0</v>
      </c>
    </row>
  </sheetData>
  <sheetProtection sheet="1" objects="1" scenarios="1" selectLockedCells="1"/>
  <mergeCells count="97">
    <mergeCell ref="C21:E21"/>
    <mergeCell ref="C22:E22"/>
    <mergeCell ref="C24:E24"/>
    <mergeCell ref="C31:E31"/>
    <mergeCell ref="C32:E32"/>
    <mergeCell ref="C26:E26"/>
    <mergeCell ref="C27:E27"/>
    <mergeCell ref="C28:E28"/>
    <mergeCell ref="C29:E29"/>
    <mergeCell ref="C30:E30"/>
    <mergeCell ref="C16:E16"/>
    <mergeCell ref="C17:E17"/>
    <mergeCell ref="C18:E18"/>
    <mergeCell ref="C19:E19"/>
    <mergeCell ref="C20:E20"/>
    <mergeCell ref="G7:H7"/>
    <mergeCell ref="G8:H8"/>
    <mergeCell ref="G9:H9"/>
    <mergeCell ref="G10:H10"/>
    <mergeCell ref="C7:E7"/>
    <mergeCell ref="C8:E8"/>
    <mergeCell ref="C10:E10"/>
    <mergeCell ref="C9:E9"/>
    <mergeCell ref="G12:H12"/>
    <mergeCell ref="G13:H13"/>
    <mergeCell ref="G14:H14"/>
    <mergeCell ref="C11:E11"/>
    <mergeCell ref="C12:E12"/>
    <mergeCell ref="C13:E13"/>
    <mergeCell ref="C14:E14"/>
    <mergeCell ref="C42:E42"/>
    <mergeCell ref="C40:E40"/>
    <mergeCell ref="G47:H47"/>
    <mergeCell ref="C39:E39"/>
    <mergeCell ref="G24:H24"/>
    <mergeCell ref="C25:E25"/>
    <mergeCell ref="C34:E34"/>
    <mergeCell ref="C44:E44"/>
    <mergeCell ref="C45:E45"/>
    <mergeCell ref="C46:E46"/>
    <mergeCell ref="C36:E36"/>
    <mergeCell ref="C37:E37"/>
    <mergeCell ref="C38:E38"/>
    <mergeCell ref="C41:E41"/>
    <mergeCell ref="G35:H35"/>
    <mergeCell ref="G36:H36"/>
    <mergeCell ref="G56:H56"/>
    <mergeCell ref="C48:E48"/>
    <mergeCell ref="G48:H48"/>
    <mergeCell ref="C49:E49"/>
    <mergeCell ref="G49:H49"/>
    <mergeCell ref="C50:E50"/>
    <mergeCell ref="G50:H50"/>
    <mergeCell ref="C53:E53"/>
    <mergeCell ref="G53:H53"/>
    <mergeCell ref="C3:D3"/>
    <mergeCell ref="C52:E52"/>
    <mergeCell ref="G52:H52"/>
    <mergeCell ref="C51:E51"/>
    <mergeCell ref="G51:H51"/>
    <mergeCell ref="G43:H43"/>
    <mergeCell ref="G44:H44"/>
    <mergeCell ref="G45:H45"/>
    <mergeCell ref="G46:H46"/>
    <mergeCell ref="G38:H38"/>
    <mergeCell ref="C47:E47"/>
    <mergeCell ref="C43:E43"/>
    <mergeCell ref="G39:H39"/>
    <mergeCell ref="G40:H40"/>
    <mergeCell ref="G41:H41"/>
    <mergeCell ref="G42:H42"/>
    <mergeCell ref="C5:D5"/>
    <mergeCell ref="G31:H31"/>
    <mergeCell ref="C33:E33"/>
    <mergeCell ref="C35:E35"/>
    <mergeCell ref="G29:H29"/>
    <mergeCell ref="G32:H32"/>
    <mergeCell ref="G33:H33"/>
    <mergeCell ref="G18:H18"/>
    <mergeCell ref="C23:E23"/>
    <mergeCell ref="C15:E15"/>
    <mergeCell ref="G15:H15"/>
    <mergeCell ref="G16:H16"/>
    <mergeCell ref="G17:H17"/>
    <mergeCell ref="G30:H30"/>
    <mergeCell ref="G34:H34"/>
    <mergeCell ref="G11:H11"/>
    <mergeCell ref="G19:H19"/>
    <mergeCell ref="G20:H20"/>
    <mergeCell ref="G21:H21"/>
    <mergeCell ref="G22:H22"/>
    <mergeCell ref="G37:H37"/>
    <mergeCell ref="G28:H28"/>
    <mergeCell ref="G27:H27"/>
    <mergeCell ref="G25:H25"/>
    <mergeCell ref="G23:H23"/>
    <mergeCell ref="G26:H26"/>
  </mergeCells>
  <phoneticPr fontId="3" type="noConversion"/>
  <conditionalFormatting sqref="C9:E53">
    <cfRule type="expression" dxfId="29" priority="1" stopIfTrue="1">
      <formula>AND(A9="",I9&gt;0)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F50E-C86C-4586-B197-E90C99F4EC8C}">
  <sheetPr>
    <tabColor theme="5" tint="-0.249977111117893"/>
  </sheetPr>
  <dimension ref="A1:H53"/>
  <sheetViews>
    <sheetView zoomScaleNormal="100" workbookViewId="0">
      <selection activeCell="C9" sqref="C9:E53"/>
    </sheetView>
  </sheetViews>
  <sheetFormatPr defaultRowHeight="12.75"/>
  <cols>
    <col min="1" max="1" width="4.85546875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" customWidth="1"/>
    <col min="7" max="7" width="3.7109375" customWidth="1"/>
    <col min="8" max="8" width="10.7109375" customWidth="1"/>
  </cols>
  <sheetData>
    <row r="1" spans="1:8" ht="18">
      <c r="A1" s="2"/>
      <c r="D1" s="16" t="s">
        <v>53</v>
      </c>
    </row>
    <row r="2" spans="1:8">
      <c r="A2" s="2"/>
    </row>
    <row r="3" spans="1:8">
      <c r="A3" s="2"/>
      <c r="B3" s="2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</row>
    <row r="4" spans="1:8">
      <c r="A4" s="2"/>
    </row>
    <row r="5" spans="1:8">
      <c r="A5" s="2"/>
      <c r="B5" s="2" t="s">
        <v>43</v>
      </c>
      <c r="C5" s="379" t="str">
        <f>IF('Labor 1'!$C$6:$H$6="","",'Labor 1'!$C$6:$H$6)</f>
        <v/>
      </c>
      <c r="D5" s="379"/>
      <c r="E5" s="1" t="s">
        <v>44</v>
      </c>
      <c r="F5" s="307">
        <v>1</v>
      </c>
      <c r="G5" s="2" t="s">
        <v>2</v>
      </c>
      <c r="H5" s="307">
        <v>1</v>
      </c>
    </row>
    <row r="6" spans="1:8">
      <c r="A6" s="2"/>
    </row>
    <row r="7" spans="1:8">
      <c r="A7" s="18" t="s">
        <v>45</v>
      </c>
      <c r="B7" s="18" t="s">
        <v>54</v>
      </c>
      <c r="C7" s="427" t="s">
        <v>3</v>
      </c>
      <c r="D7" s="429"/>
      <c r="E7" s="428"/>
    </row>
    <row r="8" spans="1:8">
      <c r="A8" s="19"/>
      <c r="B8" s="24"/>
      <c r="C8" s="430"/>
      <c r="D8" s="377"/>
      <c r="E8" s="431"/>
    </row>
    <row r="9" spans="1:8">
      <c r="A9" s="308" t="str">
        <f>IF(Subcont!A9="","",Subcont!A9)</f>
        <v/>
      </c>
      <c r="B9" s="30" t="str">
        <f>IF(Subcont!B9="","",Subcont!B9)</f>
        <v/>
      </c>
      <c r="C9" s="420" t="str">
        <f>IF(Subcont!C9="","",Subcont!C9)</f>
        <v/>
      </c>
      <c r="D9" s="421"/>
      <c r="E9" s="422"/>
    </row>
    <row r="10" spans="1:8">
      <c r="A10" s="308" t="str">
        <f>IF(Subcont!A10="","",Subcont!A10)</f>
        <v/>
      </c>
      <c r="B10" s="30" t="str">
        <f>IF(Subcont!B10="","",Subcont!B10)</f>
        <v/>
      </c>
      <c r="C10" s="420" t="str">
        <f>IF(Subcont!C10="","",Subcont!C10)</f>
        <v/>
      </c>
      <c r="D10" s="421"/>
      <c r="E10" s="422"/>
    </row>
    <row r="11" spans="1:8">
      <c r="A11" s="308" t="str">
        <f>IF(Subcont!A11="","",Subcont!A11)</f>
        <v/>
      </c>
      <c r="B11" s="30" t="str">
        <f>IF(Subcont!B11="","",Subcont!B11)</f>
        <v/>
      </c>
      <c r="C11" s="420" t="str">
        <f>IF(Subcont!C11="","",Subcont!C11)</f>
        <v/>
      </c>
      <c r="D11" s="421"/>
      <c r="E11" s="422"/>
    </row>
    <row r="12" spans="1:8">
      <c r="A12" s="308" t="str">
        <f>IF(Subcont!A12="","",Subcont!A12)</f>
        <v/>
      </c>
      <c r="B12" s="30" t="str">
        <f>IF(Subcont!B12="","",Subcont!B12)</f>
        <v/>
      </c>
      <c r="C12" s="420" t="str">
        <f>IF(Subcont!C12="","",Subcont!C12)</f>
        <v/>
      </c>
      <c r="D12" s="421"/>
      <c r="E12" s="422"/>
    </row>
    <row r="13" spans="1:8">
      <c r="A13" s="308" t="str">
        <f>IF(Subcont!A13="","",Subcont!A13)</f>
        <v/>
      </c>
      <c r="B13" s="30" t="str">
        <f>IF(Subcont!B13="","",Subcont!B13)</f>
        <v/>
      </c>
      <c r="C13" s="420" t="str">
        <f>IF(Subcont!C13="","",Subcont!C13)</f>
        <v/>
      </c>
      <c r="D13" s="421"/>
      <c r="E13" s="422"/>
    </row>
    <row r="14" spans="1:8">
      <c r="A14" s="308" t="str">
        <f>IF(Subcont!A14="","",Subcont!A14)</f>
        <v/>
      </c>
      <c r="B14" s="30" t="str">
        <f>IF(Subcont!B14="","",Subcont!B14)</f>
        <v/>
      </c>
      <c r="C14" s="420" t="str">
        <f>IF(Subcont!C14="","",Subcont!C14)</f>
        <v/>
      </c>
      <c r="D14" s="421"/>
      <c r="E14" s="422"/>
    </row>
    <row r="15" spans="1:8">
      <c r="A15" s="308" t="str">
        <f>IF(Subcont!A15="","",Subcont!A15)</f>
        <v/>
      </c>
      <c r="B15" s="30" t="str">
        <f>IF(Subcont!B15="","",Subcont!B15)</f>
        <v/>
      </c>
      <c r="C15" s="420" t="str">
        <f>IF(Subcont!C15="","",Subcont!C15)</f>
        <v/>
      </c>
      <c r="D15" s="421"/>
      <c r="E15" s="422"/>
    </row>
    <row r="16" spans="1:8">
      <c r="A16" s="308" t="str">
        <f>IF(Subcont!A16="","",Subcont!A16)</f>
        <v/>
      </c>
      <c r="B16" s="30" t="str">
        <f>IF(Subcont!B16="","",Subcont!B16)</f>
        <v/>
      </c>
      <c r="C16" s="420" t="str">
        <f>IF(Subcont!C16="","",Subcont!C16)</f>
        <v/>
      </c>
      <c r="D16" s="421"/>
      <c r="E16" s="422"/>
    </row>
    <row r="17" spans="1:5">
      <c r="A17" s="308" t="str">
        <f>IF(Subcont!A17="","",Subcont!A17)</f>
        <v/>
      </c>
      <c r="B17" s="30" t="str">
        <f>IF(Subcont!B17="","",Subcont!B17)</f>
        <v/>
      </c>
      <c r="C17" s="420" t="str">
        <f>IF(Subcont!C17="","",Subcont!C17)</f>
        <v/>
      </c>
      <c r="D17" s="421"/>
      <c r="E17" s="422"/>
    </row>
    <row r="18" spans="1:5">
      <c r="A18" s="308" t="str">
        <f>IF(Subcont!A18="","",Subcont!A18)</f>
        <v/>
      </c>
      <c r="B18" s="30" t="str">
        <f>IF(Subcont!B18="","",Subcont!B18)</f>
        <v/>
      </c>
      <c r="C18" s="420" t="str">
        <f>IF(Subcont!C18="","",Subcont!C18)</f>
        <v/>
      </c>
      <c r="D18" s="421"/>
      <c r="E18" s="422"/>
    </row>
    <row r="19" spans="1:5">
      <c r="A19" s="308" t="str">
        <f>IF(Subcont!A19="","",Subcont!A19)</f>
        <v/>
      </c>
      <c r="B19" s="30" t="str">
        <f>IF(Subcont!B19="","",Subcont!B19)</f>
        <v/>
      </c>
      <c r="C19" s="420" t="str">
        <f>IF(Subcont!C19="","",Subcont!C19)</f>
        <v/>
      </c>
      <c r="D19" s="421"/>
      <c r="E19" s="422"/>
    </row>
    <row r="20" spans="1:5">
      <c r="A20" s="308" t="str">
        <f>IF(Subcont!A20="","",Subcont!A20)</f>
        <v/>
      </c>
      <c r="B20" s="30" t="str">
        <f>IF(Subcont!B20="","",Subcont!B20)</f>
        <v/>
      </c>
      <c r="C20" s="420" t="str">
        <f>IF(Subcont!C20="","",Subcont!C20)</f>
        <v/>
      </c>
      <c r="D20" s="421"/>
      <c r="E20" s="422"/>
    </row>
    <row r="21" spans="1:5">
      <c r="A21" s="308" t="str">
        <f>IF(Subcont!A21="","",Subcont!A21)</f>
        <v/>
      </c>
      <c r="B21" s="30" t="str">
        <f>IF(Subcont!B21="","",Subcont!B21)</f>
        <v/>
      </c>
      <c r="C21" s="420" t="str">
        <f>IF(Subcont!C21="","",Subcont!C21)</f>
        <v/>
      </c>
      <c r="D21" s="421"/>
      <c r="E21" s="422"/>
    </row>
    <row r="22" spans="1:5">
      <c r="A22" s="308" t="str">
        <f>IF(Subcont!A22="","",Subcont!A22)</f>
        <v/>
      </c>
      <c r="B22" s="30" t="str">
        <f>IF(Subcont!B22="","",Subcont!B22)</f>
        <v/>
      </c>
      <c r="C22" s="420" t="str">
        <f>IF(Subcont!C22="","",Subcont!C22)</f>
        <v/>
      </c>
      <c r="D22" s="421"/>
      <c r="E22" s="422"/>
    </row>
    <row r="23" spans="1:5">
      <c r="A23" s="308" t="str">
        <f>IF(Subcont!A23="","",Subcont!A23)</f>
        <v/>
      </c>
      <c r="B23" s="30" t="str">
        <f>IF(Subcont!B23="","",Subcont!B23)</f>
        <v/>
      </c>
      <c r="C23" s="420" t="str">
        <f>IF(Subcont!C23="","",Subcont!C23)</f>
        <v/>
      </c>
      <c r="D23" s="421"/>
      <c r="E23" s="422"/>
    </row>
    <row r="24" spans="1:5">
      <c r="A24" s="308" t="str">
        <f>IF(Subcont!A24="","",Subcont!A24)</f>
        <v/>
      </c>
      <c r="B24" s="30" t="str">
        <f>IF(Subcont!B24="","",Subcont!B24)</f>
        <v/>
      </c>
      <c r="C24" s="420" t="str">
        <f>IF(Subcont!C24="","",Subcont!C24)</f>
        <v/>
      </c>
      <c r="D24" s="421"/>
      <c r="E24" s="422"/>
    </row>
    <row r="25" spans="1:5">
      <c r="A25" s="308" t="str">
        <f>IF(Subcont!A25="","",Subcont!A25)</f>
        <v/>
      </c>
      <c r="B25" s="30" t="str">
        <f>IF(Subcont!B25="","",Subcont!B25)</f>
        <v/>
      </c>
      <c r="C25" s="420" t="str">
        <f>IF(Subcont!C25="","",Subcont!C25)</f>
        <v/>
      </c>
      <c r="D25" s="421"/>
      <c r="E25" s="422"/>
    </row>
    <row r="26" spans="1:5">
      <c r="A26" s="308" t="str">
        <f>IF(Subcont!A26="","",Subcont!A26)</f>
        <v/>
      </c>
      <c r="B26" s="30" t="str">
        <f>IF(Subcont!B26="","",Subcont!B26)</f>
        <v/>
      </c>
      <c r="C26" s="420" t="str">
        <f>IF(Subcont!C26="","",Subcont!C26)</f>
        <v/>
      </c>
      <c r="D26" s="421"/>
      <c r="E26" s="422"/>
    </row>
    <row r="27" spans="1:5">
      <c r="A27" s="308" t="str">
        <f>IF(Subcont!A27="","",Subcont!A27)</f>
        <v/>
      </c>
      <c r="B27" s="30" t="str">
        <f>IF(Subcont!B27="","",Subcont!B27)</f>
        <v/>
      </c>
      <c r="C27" s="420" t="str">
        <f>IF(Subcont!C27="","",Subcont!C27)</f>
        <v/>
      </c>
      <c r="D27" s="421"/>
      <c r="E27" s="422"/>
    </row>
    <row r="28" spans="1:5">
      <c r="A28" s="308" t="str">
        <f>IF(Subcont!A28="","",Subcont!A28)</f>
        <v/>
      </c>
      <c r="B28" s="30" t="str">
        <f>IF(Subcont!B28="","",Subcont!B28)</f>
        <v/>
      </c>
      <c r="C28" s="420" t="str">
        <f>IF(Subcont!C28="","",Subcont!C28)</f>
        <v/>
      </c>
      <c r="D28" s="421"/>
      <c r="E28" s="422"/>
    </row>
    <row r="29" spans="1:5">
      <c r="A29" s="308" t="str">
        <f>IF(Subcont!A29="","",Subcont!A29)</f>
        <v/>
      </c>
      <c r="B29" s="30" t="str">
        <f>IF(Subcont!B29="","",Subcont!B29)</f>
        <v/>
      </c>
      <c r="C29" s="420" t="str">
        <f>IF(Subcont!C29="","",Subcont!C29)</f>
        <v/>
      </c>
      <c r="D29" s="421"/>
      <c r="E29" s="422"/>
    </row>
    <row r="30" spans="1:5">
      <c r="A30" s="308" t="str">
        <f>IF(Subcont!A30="","",Subcont!A30)</f>
        <v/>
      </c>
      <c r="B30" s="30" t="str">
        <f>IF(Subcont!B30="","",Subcont!B30)</f>
        <v/>
      </c>
      <c r="C30" s="420" t="str">
        <f>IF(Subcont!C30="","",Subcont!C30)</f>
        <v/>
      </c>
      <c r="D30" s="421"/>
      <c r="E30" s="422"/>
    </row>
    <row r="31" spans="1:5">
      <c r="A31" s="308" t="str">
        <f>IF(Subcont!A31="","",Subcont!A31)</f>
        <v/>
      </c>
      <c r="B31" s="30" t="str">
        <f>IF(Subcont!B31="","",Subcont!B31)</f>
        <v/>
      </c>
      <c r="C31" s="420" t="str">
        <f>IF(Subcont!C31="","",Subcont!C31)</f>
        <v/>
      </c>
      <c r="D31" s="421"/>
      <c r="E31" s="422"/>
    </row>
    <row r="32" spans="1:5">
      <c r="A32" s="308" t="str">
        <f>IF(Subcont!A32="","",Subcont!A32)</f>
        <v/>
      </c>
      <c r="B32" s="30" t="str">
        <f>IF(Subcont!B32="","",Subcont!B32)</f>
        <v/>
      </c>
      <c r="C32" s="420" t="str">
        <f>IF(Subcont!C32="","",Subcont!C32)</f>
        <v/>
      </c>
      <c r="D32" s="421"/>
      <c r="E32" s="422"/>
    </row>
    <row r="33" spans="1:5">
      <c r="A33" s="308" t="str">
        <f>IF(Subcont!A33="","",Subcont!A33)</f>
        <v/>
      </c>
      <c r="B33" s="30" t="str">
        <f>IF(Subcont!B33="","",Subcont!B33)</f>
        <v/>
      </c>
      <c r="C33" s="420" t="str">
        <f>IF(Subcont!C33="","",Subcont!C33)</f>
        <v/>
      </c>
      <c r="D33" s="421"/>
      <c r="E33" s="422"/>
    </row>
    <row r="34" spans="1:5">
      <c r="A34" s="308" t="str">
        <f>IF(Subcont!A34="","",Subcont!A34)</f>
        <v/>
      </c>
      <c r="B34" s="30" t="str">
        <f>IF(Subcont!B34="","",Subcont!B34)</f>
        <v/>
      </c>
      <c r="C34" s="420" t="str">
        <f>IF(Subcont!C34="","",Subcont!C34)</f>
        <v/>
      </c>
      <c r="D34" s="421"/>
      <c r="E34" s="422"/>
    </row>
    <row r="35" spans="1:5">
      <c r="A35" s="308" t="str">
        <f>IF(Subcont!A35="","",Subcont!A35)</f>
        <v/>
      </c>
      <c r="B35" s="30" t="str">
        <f>IF(Subcont!B35="","",Subcont!B35)</f>
        <v/>
      </c>
      <c r="C35" s="420" t="str">
        <f>IF(Subcont!C35="","",Subcont!C35)</f>
        <v/>
      </c>
      <c r="D35" s="421"/>
      <c r="E35" s="422"/>
    </row>
    <row r="36" spans="1:5">
      <c r="A36" s="308" t="str">
        <f>IF(Subcont!A36="","",Subcont!A36)</f>
        <v/>
      </c>
      <c r="B36" s="30" t="str">
        <f>IF(Subcont!B36="","",Subcont!B36)</f>
        <v/>
      </c>
      <c r="C36" s="420" t="str">
        <f>IF(Subcont!C36="","",Subcont!C36)</f>
        <v/>
      </c>
      <c r="D36" s="421"/>
      <c r="E36" s="422"/>
    </row>
    <row r="37" spans="1:5">
      <c r="A37" s="308" t="str">
        <f>IF(Subcont!A37="","",Subcont!A37)</f>
        <v/>
      </c>
      <c r="B37" s="30" t="str">
        <f>IF(Subcont!B37="","",Subcont!B37)</f>
        <v/>
      </c>
      <c r="C37" s="420" t="str">
        <f>IF(Subcont!C37="","",Subcont!C37)</f>
        <v/>
      </c>
      <c r="D37" s="421"/>
      <c r="E37" s="422"/>
    </row>
    <row r="38" spans="1:5">
      <c r="A38" s="308" t="str">
        <f>IF(Subcont!A38="","",Subcont!A38)</f>
        <v/>
      </c>
      <c r="B38" s="30" t="str">
        <f>IF(Subcont!B38="","",Subcont!B38)</f>
        <v/>
      </c>
      <c r="C38" s="420" t="str">
        <f>IF(Subcont!C38="","",Subcont!C38)</f>
        <v/>
      </c>
      <c r="D38" s="421"/>
      <c r="E38" s="422"/>
    </row>
    <row r="39" spans="1:5">
      <c r="A39" s="308" t="str">
        <f>IF(Subcont!A39="","",Subcont!A39)</f>
        <v/>
      </c>
      <c r="B39" s="30" t="str">
        <f>IF(Subcont!B39="","",Subcont!B39)</f>
        <v/>
      </c>
      <c r="C39" s="420" t="str">
        <f>IF(Subcont!C39="","",Subcont!C39)</f>
        <v/>
      </c>
      <c r="D39" s="421"/>
      <c r="E39" s="422"/>
    </row>
    <row r="40" spans="1:5">
      <c r="A40" s="308" t="str">
        <f>IF(Subcont!A40="","",Subcont!A40)</f>
        <v/>
      </c>
      <c r="B40" s="30" t="str">
        <f>IF(Subcont!B40="","",Subcont!B40)</f>
        <v/>
      </c>
      <c r="C40" s="420" t="str">
        <f>IF(Subcont!C40="","",Subcont!C40)</f>
        <v/>
      </c>
      <c r="D40" s="421"/>
      <c r="E40" s="422"/>
    </row>
    <row r="41" spans="1:5">
      <c r="A41" s="308" t="str">
        <f>IF(Subcont!A41="","",Subcont!A41)</f>
        <v/>
      </c>
      <c r="B41" s="30" t="str">
        <f>IF(Subcont!B41="","",Subcont!B41)</f>
        <v/>
      </c>
      <c r="C41" s="420" t="str">
        <f>IF(Subcont!C41="","",Subcont!C41)</f>
        <v/>
      </c>
      <c r="D41" s="421"/>
      <c r="E41" s="422"/>
    </row>
    <row r="42" spans="1:5">
      <c r="A42" s="308" t="str">
        <f>IF(Subcont!A42="","",Subcont!A42)</f>
        <v/>
      </c>
      <c r="B42" s="30" t="str">
        <f>IF(Subcont!B42="","",Subcont!B42)</f>
        <v/>
      </c>
      <c r="C42" s="420" t="str">
        <f>IF(Subcont!C42="","",Subcont!C42)</f>
        <v/>
      </c>
      <c r="D42" s="421"/>
      <c r="E42" s="422"/>
    </row>
    <row r="43" spans="1:5">
      <c r="A43" s="308" t="str">
        <f>IF(Subcont!A43="","",Subcont!A43)</f>
        <v/>
      </c>
      <c r="B43" s="30" t="str">
        <f>IF(Subcont!B43="","",Subcont!B43)</f>
        <v/>
      </c>
      <c r="C43" s="420" t="str">
        <f>IF(Subcont!C43="","",Subcont!C43)</f>
        <v/>
      </c>
      <c r="D43" s="421"/>
      <c r="E43" s="422"/>
    </row>
    <row r="44" spans="1:5">
      <c r="A44" s="308" t="str">
        <f>IF(Subcont!A44="","",Subcont!A44)</f>
        <v/>
      </c>
      <c r="B44" s="30" t="str">
        <f>IF(Subcont!B44="","",Subcont!B44)</f>
        <v/>
      </c>
      <c r="C44" s="420" t="str">
        <f>IF(Subcont!C44="","",Subcont!C44)</f>
        <v/>
      </c>
      <c r="D44" s="421"/>
      <c r="E44" s="422"/>
    </row>
    <row r="45" spans="1:5">
      <c r="A45" s="308" t="str">
        <f>IF(Subcont!A45="","",Subcont!A45)</f>
        <v/>
      </c>
      <c r="B45" s="30" t="str">
        <f>IF(Subcont!B45="","",Subcont!B45)</f>
        <v/>
      </c>
      <c r="C45" s="420" t="str">
        <f>IF(Subcont!C45="","",Subcont!C45)</f>
        <v/>
      </c>
      <c r="D45" s="421"/>
      <c r="E45" s="422"/>
    </row>
    <row r="46" spans="1:5">
      <c r="A46" s="308" t="str">
        <f>IF(Subcont!A46="","",Subcont!A46)</f>
        <v/>
      </c>
      <c r="B46" s="30" t="str">
        <f>IF(Subcont!B46="","",Subcont!B46)</f>
        <v/>
      </c>
      <c r="C46" s="420" t="str">
        <f>IF(Subcont!C46="","",Subcont!C46)</f>
        <v/>
      </c>
      <c r="D46" s="421"/>
      <c r="E46" s="422"/>
    </row>
    <row r="47" spans="1:5">
      <c r="A47" s="308" t="str">
        <f>IF(Subcont!A47="","",Subcont!A47)</f>
        <v/>
      </c>
      <c r="B47" s="30" t="str">
        <f>IF(Subcont!B47="","",Subcont!B47)</f>
        <v/>
      </c>
      <c r="C47" s="420" t="str">
        <f>IF(Subcont!C47="","",Subcont!C47)</f>
        <v/>
      </c>
      <c r="D47" s="421"/>
      <c r="E47" s="422"/>
    </row>
    <row r="48" spans="1:5">
      <c r="A48" s="308" t="str">
        <f>IF(Subcont!A48="","",Subcont!A48)</f>
        <v/>
      </c>
      <c r="B48" s="30" t="str">
        <f>IF(Subcont!B48="","",Subcont!B48)</f>
        <v/>
      </c>
      <c r="C48" s="420" t="str">
        <f>IF(Subcont!C48="","",Subcont!C48)</f>
        <v/>
      </c>
      <c r="D48" s="421"/>
      <c r="E48" s="422"/>
    </row>
    <row r="49" spans="1:5">
      <c r="A49" s="308" t="str">
        <f>IF(Subcont!A49="","",Subcont!A49)</f>
        <v/>
      </c>
      <c r="B49" s="30" t="str">
        <f>IF(Subcont!B49="","",Subcont!B49)</f>
        <v/>
      </c>
      <c r="C49" s="420" t="str">
        <f>IF(Subcont!C49="","",Subcont!C49)</f>
        <v/>
      </c>
      <c r="D49" s="421"/>
      <c r="E49" s="422"/>
    </row>
    <row r="50" spans="1:5">
      <c r="A50" s="308" t="str">
        <f>IF(Subcont!A50="","",Subcont!A50)</f>
        <v/>
      </c>
      <c r="B50" s="30" t="str">
        <f>IF(Subcont!B50="","",Subcont!B50)</f>
        <v/>
      </c>
      <c r="C50" s="420" t="str">
        <f>IF(Subcont!C50="","",Subcont!C50)</f>
        <v/>
      </c>
      <c r="D50" s="421"/>
      <c r="E50" s="422"/>
    </row>
    <row r="51" spans="1:5">
      <c r="A51" s="308" t="str">
        <f>IF(Subcont!A51="","",Subcont!A51)</f>
        <v/>
      </c>
      <c r="B51" s="30" t="str">
        <f>IF(Subcont!B51="","",Subcont!B51)</f>
        <v/>
      </c>
      <c r="C51" s="420" t="str">
        <f>IF(Subcont!C51="","",Subcont!C51)</f>
        <v/>
      </c>
      <c r="D51" s="421"/>
      <c r="E51" s="422"/>
    </row>
    <row r="52" spans="1:5">
      <c r="A52" s="308" t="str">
        <f>IF(Subcont!A52="","",Subcont!A52)</f>
        <v/>
      </c>
      <c r="B52" s="30" t="str">
        <f>IF(Subcont!B52="","",Subcont!B52)</f>
        <v/>
      </c>
      <c r="C52" s="420" t="str">
        <f>IF(Subcont!C52="","",Subcont!C52)</f>
        <v/>
      </c>
      <c r="D52" s="421"/>
      <c r="E52" s="422"/>
    </row>
    <row r="53" spans="1:5">
      <c r="A53" s="308" t="str">
        <f>IF(Subcont!A53="","",Subcont!A53)</f>
        <v/>
      </c>
      <c r="B53" s="30" t="str">
        <f>IF(Subcont!B53="","",Subcont!B53)</f>
        <v/>
      </c>
      <c r="C53" s="420" t="str">
        <f>IF(Subcont!C53="","",Subcont!C53)</f>
        <v/>
      </c>
      <c r="D53" s="421"/>
      <c r="E53" s="422"/>
    </row>
  </sheetData>
  <sheetProtection sheet="1" objects="1" scenarios="1" selectLockedCells="1" selectUnlockedCells="1"/>
  <mergeCells count="49">
    <mergeCell ref="C9:E9"/>
    <mergeCell ref="C10:E10"/>
    <mergeCell ref="C11:E11"/>
    <mergeCell ref="C3:D3"/>
    <mergeCell ref="C5:D5"/>
    <mergeCell ref="C7:E7"/>
    <mergeCell ref="C8:E8"/>
    <mergeCell ref="C15:E15"/>
    <mergeCell ref="C16:E16"/>
    <mergeCell ref="C17:E17"/>
    <mergeCell ref="C12:E12"/>
    <mergeCell ref="C13:E13"/>
    <mergeCell ref="C14:E14"/>
    <mergeCell ref="C21:E21"/>
    <mergeCell ref="C22:E22"/>
    <mergeCell ref="C23:E23"/>
    <mergeCell ref="C18:E18"/>
    <mergeCell ref="C19:E19"/>
    <mergeCell ref="C20:E20"/>
    <mergeCell ref="C27:E27"/>
    <mergeCell ref="C28:E28"/>
    <mergeCell ref="C29:E29"/>
    <mergeCell ref="C24:E24"/>
    <mergeCell ref="C25:E25"/>
    <mergeCell ref="C26:E26"/>
    <mergeCell ref="C33:E33"/>
    <mergeCell ref="C34:E34"/>
    <mergeCell ref="C35:E35"/>
    <mergeCell ref="C30:E30"/>
    <mergeCell ref="C31:E31"/>
    <mergeCell ref="C32:E32"/>
    <mergeCell ref="C39:E39"/>
    <mergeCell ref="C40:E40"/>
    <mergeCell ref="C41:E41"/>
    <mergeCell ref="C36:E36"/>
    <mergeCell ref="C37:E37"/>
    <mergeCell ref="C38:E38"/>
    <mergeCell ref="C45:E45"/>
    <mergeCell ref="C46:E46"/>
    <mergeCell ref="C47:E47"/>
    <mergeCell ref="C42:E42"/>
    <mergeCell ref="C43:E43"/>
    <mergeCell ref="C44:E44"/>
    <mergeCell ref="C51:E51"/>
    <mergeCell ref="C52:E52"/>
    <mergeCell ref="C53:E53"/>
    <mergeCell ref="C48:E48"/>
    <mergeCell ref="C49:E49"/>
    <mergeCell ref="C50:E50"/>
  </mergeCells>
  <conditionalFormatting sqref="C9:E53">
    <cfRule type="expression" dxfId="28" priority="70" stopIfTrue="1">
      <formula>AND(A9="",F9&gt;0)</formula>
    </cfRule>
  </conditionalFormatting>
  <pageMargins left="0.7" right="0.7" top="0.75" bottom="0.75" header="0.3" footer="0.3"/>
  <pageSetup scale="93" orientation="portrait" r:id="rId1"/>
  <ignoredErrors>
    <ignoredError sqref="C9:E53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indexed="51"/>
  </sheetPr>
  <dimension ref="A1:O59"/>
  <sheetViews>
    <sheetView workbookViewId="0">
      <selection activeCell="A17" sqref="A17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140625" customWidth="1"/>
    <col min="10" max="10" width="16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50" t="s">
        <v>204</v>
      </c>
      <c r="B1" s="450"/>
      <c r="C1" s="450"/>
      <c r="D1" s="450"/>
      <c r="E1" s="450"/>
      <c r="F1" s="450"/>
      <c r="G1" s="450"/>
      <c r="H1" s="450"/>
      <c r="I1" s="450"/>
    </row>
    <row r="3" spans="1:15"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1'!T4="","",'Labor 1'!T4)</f>
        <v/>
      </c>
      <c r="J3" s="2" t="s">
        <v>203</v>
      </c>
      <c r="K3" s="2"/>
    </row>
    <row r="4" spans="1:15" ht="13.5" thickBot="1">
      <c r="J4" s="2" t="s">
        <v>42</v>
      </c>
      <c r="K4" s="306">
        <f>'Material 1'!K4</f>
        <v>0</v>
      </c>
    </row>
    <row r="5" spans="1:15">
      <c r="B5" s="1" t="s">
        <v>43</v>
      </c>
      <c r="C5" s="379" t="str">
        <f>IF('Labor 1'!C6:H6="","",'Labor 1'!C6:H6)</f>
        <v/>
      </c>
      <c r="D5" s="379"/>
      <c r="E5" s="1" t="s">
        <v>44</v>
      </c>
      <c r="F5" s="176">
        <v>1</v>
      </c>
      <c r="G5" s="2" t="s">
        <v>2</v>
      </c>
      <c r="H5" s="180">
        <v>5</v>
      </c>
    </row>
    <row r="6" spans="1:15">
      <c r="C6" s="2"/>
      <c r="F6" s="1"/>
      <c r="G6" s="1"/>
      <c r="H6" s="2"/>
      <c r="I6" s="2"/>
    </row>
    <row r="7" spans="1:15">
      <c r="A7" s="18" t="s">
        <v>205</v>
      </c>
      <c r="B7" s="427" t="s">
        <v>46</v>
      </c>
      <c r="C7" s="428"/>
      <c r="D7" s="427" t="s">
        <v>3</v>
      </c>
      <c r="E7" s="429"/>
      <c r="F7" s="429"/>
      <c r="G7" s="429"/>
      <c r="H7" s="428"/>
      <c r="I7" s="18" t="s">
        <v>205</v>
      </c>
      <c r="J7" s="458" t="s">
        <v>240</v>
      </c>
      <c r="K7" s="456" t="s">
        <v>49</v>
      </c>
      <c r="L7" s="456" t="s">
        <v>193</v>
      </c>
      <c r="M7" s="456" t="s">
        <v>50</v>
      </c>
      <c r="N7" s="456" t="s">
        <v>298</v>
      </c>
      <c r="O7" s="456" t="s">
        <v>101</v>
      </c>
    </row>
    <row r="8" spans="1:15">
      <c r="A8" s="19" t="s">
        <v>206</v>
      </c>
      <c r="B8" s="430"/>
      <c r="C8" s="431"/>
      <c r="D8" s="430"/>
      <c r="E8" s="377"/>
      <c r="F8" s="377"/>
      <c r="G8" s="377"/>
      <c r="H8" s="431"/>
      <c r="I8" s="19" t="s">
        <v>15</v>
      </c>
      <c r="J8" s="459"/>
      <c r="K8" s="457"/>
      <c r="L8" s="457"/>
      <c r="M8" s="457"/>
      <c r="N8" s="457"/>
      <c r="O8" s="457"/>
    </row>
    <row r="9" spans="1:15">
      <c r="A9" s="169"/>
      <c r="B9" s="349" t="str">
        <f>IF('Material 1'!B9:C9=0,"",'Material 1'!B9:C9)</f>
        <v/>
      </c>
      <c r="C9" s="350"/>
      <c r="D9" s="360" t="str">
        <f>IF('Material 1'!D9:F9=0,"",'Material 1'!D9:F9)</f>
        <v/>
      </c>
      <c r="E9" s="361"/>
      <c r="F9" s="361"/>
      <c r="G9" s="361"/>
      <c r="H9" s="362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9" t="str">
        <f>IF('Material 1'!N9="","",'Material 1'!N9)</f>
        <v/>
      </c>
      <c r="O9" s="21">
        <f>J9+K9</f>
        <v>0</v>
      </c>
    </row>
    <row r="10" spans="1:15">
      <c r="A10" s="169"/>
      <c r="B10" s="349" t="str">
        <f>IF('Material 1'!B10:C10=0,"",'Material 1'!B10:C10)</f>
        <v/>
      </c>
      <c r="C10" s="350"/>
      <c r="D10" s="349" t="str">
        <f>IF('Material 1'!D10:F10=0,"",'Material 1'!D10:F10)</f>
        <v/>
      </c>
      <c r="E10" s="390"/>
      <c r="F10" s="390"/>
      <c r="G10" s="390"/>
      <c r="H10" s="350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9" t="str">
        <f>IF('Material 1'!N10="","",'Material 1'!N10)</f>
        <v/>
      </c>
      <c r="O10" s="21">
        <f t="shared" ref="O10:O53" si="3">J10+K10</f>
        <v>0</v>
      </c>
    </row>
    <row r="11" spans="1:15">
      <c r="A11" s="169"/>
      <c r="B11" s="349" t="str">
        <f>IF('Material 1'!B11:C11=0,"",'Material 1'!B11:C11)</f>
        <v/>
      </c>
      <c r="C11" s="350"/>
      <c r="D11" s="349" t="str">
        <f>IF('Material 1'!D11:F11=0,"",'Material 1'!D11:F11)</f>
        <v/>
      </c>
      <c r="E11" s="390"/>
      <c r="F11" s="390"/>
      <c r="G11" s="390"/>
      <c r="H11" s="350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9" t="str">
        <f>IF('Material 1'!N11="","",'Material 1'!N11)</f>
        <v/>
      </c>
      <c r="O11" s="21">
        <f t="shared" si="3"/>
        <v>0</v>
      </c>
    </row>
    <row r="12" spans="1:15">
      <c r="A12" s="169"/>
      <c r="B12" s="349" t="str">
        <f>IF('Material 1'!B12:C12=0,"",'Material 1'!B12:C12)</f>
        <v/>
      </c>
      <c r="C12" s="350"/>
      <c r="D12" s="349" t="str">
        <f>IF('Material 1'!D12:F12=0,"",'Material 1'!D12:F12)</f>
        <v/>
      </c>
      <c r="E12" s="390"/>
      <c r="F12" s="390"/>
      <c r="G12" s="390"/>
      <c r="H12" s="350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9" t="str">
        <f>IF('Material 1'!N12="","",'Material 1'!N12)</f>
        <v/>
      </c>
      <c r="O12" s="21">
        <f t="shared" si="3"/>
        <v>0</v>
      </c>
    </row>
    <row r="13" spans="1:15">
      <c r="A13" s="169"/>
      <c r="B13" s="349" t="str">
        <f>IF('Material 1'!B13:C13=0,"",'Material 1'!B13:C13)</f>
        <v/>
      </c>
      <c r="C13" s="350"/>
      <c r="D13" s="349" t="str">
        <f>IF('Material 1'!D13:F13=0,"",'Material 1'!D13:F13)</f>
        <v/>
      </c>
      <c r="E13" s="390"/>
      <c r="F13" s="390"/>
      <c r="G13" s="390"/>
      <c r="H13" s="350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9" t="str">
        <f>IF('Material 1'!N13="","",'Material 1'!N13)</f>
        <v/>
      </c>
      <c r="O13" s="21">
        <f t="shared" si="3"/>
        <v>0</v>
      </c>
    </row>
    <row r="14" spans="1:15">
      <c r="A14" s="169"/>
      <c r="B14" s="349" t="str">
        <f>IF('Material 1'!B14:C14=0,"",'Material 1'!B14:C14)</f>
        <v/>
      </c>
      <c r="C14" s="350"/>
      <c r="D14" s="349" t="str">
        <f>IF('Material 1'!D14:F14=0,"",'Material 1'!D14:F14)</f>
        <v/>
      </c>
      <c r="E14" s="390"/>
      <c r="F14" s="390"/>
      <c r="G14" s="390"/>
      <c r="H14" s="350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9" t="str">
        <f>IF('Material 1'!N14="","",'Material 1'!N14)</f>
        <v/>
      </c>
      <c r="O14" s="21">
        <f t="shared" si="3"/>
        <v>0</v>
      </c>
    </row>
    <row r="15" spans="1:15">
      <c r="A15" s="169"/>
      <c r="B15" s="349" t="str">
        <f>IF('Material 1'!B15:C15=0,"",'Material 1'!B15:C15)</f>
        <v/>
      </c>
      <c r="C15" s="350"/>
      <c r="D15" s="349" t="str">
        <f>IF('Material 1'!D15:F15=0,"",'Material 1'!D15:F15)</f>
        <v/>
      </c>
      <c r="E15" s="390"/>
      <c r="F15" s="390"/>
      <c r="G15" s="390"/>
      <c r="H15" s="350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9" t="str">
        <f>IF('Material 1'!N15="","",'Material 1'!N15)</f>
        <v/>
      </c>
      <c r="O15" s="21">
        <f t="shared" si="3"/>
        <v>0</v>
      </c>
    </row>
    <row r="16" spans="1:15">
      <c r="A16" s="169"/>
      <c r="B16" s="349" t="str">
        <f>IF('Material 1'!B16:C16=0,"",'Material 1'!B16:C16)</f>
        <v/>
      </c>
      <c r="C16" s="350"/>
      <c r="D16" s="349" t="str">
        <f>IF('Material 1'!D16:F16=0,"",'Material 1'!D16:F16)</f>
        <v/>
      </c>
      <c r="E16" s="390"/>
      <c r="F16" s="390"/>
      <c r="G16" s="390"/>
      <c r="H16" s="350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9" t="str">
        <f>IF('Material 1'!N16="","",'Material 1'!N16)</f>
        <v/>
      </c>
      <c r="O16" s="21">
        <f t="shared" si="3"/>
        <v>0</v>
      </c>
    </row>
    <row r="17" spans="1:15">
      <c r="A17" s="169"/>
      <c r="B17" s="349" t="str">
        <f>IF('Material 1'!B17:C17=0,"",'Material 1'!B17:C17)</f>
        <v/>
      </c>
      <c r="C17" s="350"/>
      <c r="D17" s="349" t="str">
        <f>IF('Material 1'!D17:F17=0,"",'Material 1'!D17:F17)</f>
        <v/>
      </c>
      <c r="E17" s="390"/>
      <c r="F17" s="390"/>
      <c r="G17" s="390"/>
      <c r="H17" s="350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9" t="str">
        <f>IF('Material 1'!N17="","",'Material 1'!N17)</f>
        <v/>
      </c>
      <c r="O17" s="21">
        <f t="shared" si="3"/>
        <v>0</v>
      </c>
    </row>
    <row r="18" spans="1:15">
      <c r="A18" s="169"/>
      <c r="B18" s="349" t="str">
        <f>IF('Material 1'!B18:C18=0,"",'Material 1'!B18:C18)</f>
        <v/>
      </c>
      <c r="C18" s="350"/>
      <c r="D18" s="349" t="str">
        <f>IF('Material 1'!D18:F18=0,"",'Material 1'!D18:F18)</f>
        <v/>
      </c>
      <c r="E18" s="390"/>
      <c r="F18" s="390"/>
      <c r="G18" s="390"/>
      <c r="H18" s="350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9" t="str">
        <f>IF('Material 1'!N18="","",'Material 1'!N18)</f>
        <v/>
      </c>
      <c r="O18" s="21">
        <f t="shared" si="3"/>
        <v>0</v>
      </c>
    </row>
    <row r="19" spans="1:15">
      <c r="A19" s="169"/>
      <c r="B19" s="349" t="str">
        <f>IF('Material 1'!B19:C19=0,"",'Material 1'!B19:C19)</f>
        <v/>
      </c>
      <c r="C19" s="350"/>
      <c r="D19" s="349" t="str">
        <f>IF('Material 1'!D19:F19=0,"",'Material 1'!D19:F19)</f>
        <v/>
      </c>
      <c r="E19" s="390"/>
      <c r="F19" s="390"/>
      <c r="G19" s="390"/>
      <c r="H19" s="350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9" t="str">
        <f>IF('Material 1'!N19="","",'Material 1'!N19)</f>
        <v/>
      </c>
      <c r="O19" s="21">
        <f t="shared" si="3"/>
        <v>0</v>
      </c>
    </row>
    <row r="20" spans="1:15">
      <c r="A20" s="169"/>
      <c r="B20" s="349" t="str">
        <f>IF('Material 1'!B20:C20=0,"",'Material 1'!B20:C20)</f>
        <v/>
      </c>
      <c r="C20" s="350"/>
      <c r="D20" s="349" t="str">
        <f>IF('Material 1'!D20:F20=0,"",'Material 1'!D20:F20)</f>
        <v/>
      </c>
      <c r="E20" s="390"/>
      <c r="F20" s="390"/>
      <c r="G20" s="390"/>
      <c r="H20" s="350"/>
      <c r="I20" s="185">
        <f t="shared" si="0"/>
        <v>0</v>
      </c>
      <c r="J20" s="27"/>
      <c r="K20" s="252">
        <f t="shared" si="1"/>
        <v>0</v>
      </c>
      <c r="L20" s="184">
        <v>0.1</v>
      </c>
      <c r="M20" s="22">
        <f t="shared" si="2"/>
        <v>0.9</v>
      </c>
      <c r="N20" s="49" t="str">
        <f>IF('Material 1'!N20="","",'Material 1'!N20)</f>
        <v/>
      </c>
      <c r="O20" s="21">
        <f t="shared" si="3"/>
        <v>0</v>
      </c>
    </row>
    <row r="21" spans="1:15">
      <c r="A21" s="169"/>
      <c r="B21" s="349" t="str">
        <f>IF('Material 1'!B21:C21=0,"",'Material 1'!B21:C21)</f>
        <v/>
      </c>
      <c r="C21" s="350"/>
      <c r="D21" s="349" t="str">
        <f>IF('Material 1'!D21:F21=0,"",'Material 1'!D21:F21)</f>
        <v/>
      </c>
      <c r="E21" s="390"/>
      <c r="F21" s="390"/>
      <c r="G21" s="390"/>
      <c r="H21" s="350"/>
      <c r="I21" s="185">
        <f t="shared" si="0"/>
        <v>0</v>
      </c>
      <c r="J21" s="27"/>
      <c r="K21" s="252">
        <f t="shared" si="1"/>
        <v>0</v>
      </c>
      <c r="L21" s="184">
        <v>0.1</v>
      </c>
      <c r="M21" s="22">
        <f t="shared" si="2"/>
        <v>0.9</v>
      </c>
      <c r="N21" s="49" t="str">
        <f>IF('Material 1'!N21="","",'Material 1'!N21)</f>
        <v/>
      </c>
      <c r="O21" s="21">
        <f t="shared" si="3"/>
        <v>0</v>
      </c>
    </row>
    <row r="22" spans="1:15">
      <c r="A22" s="169"/>
      <c r="B22" s="349" t="str">
        <f>IF('Material 1'!B22:C22=0,"",'Material 1'!B22:C22)</f>
        <v/>
      </c>
      <c r="C22" s="350"/>
      <c r="D22" s="349" t="str">
        <f>IF('Material 1'!D22:F22=0,"",'Material 1'!D22:F22)</f>
        <v/>
      </c>
      <c r="E22" s="390"/>
      <c r="F22" s="390"/>
      <c r="G22" s="390"/>
      <c r="H22" s="350"/>
      <c r="I22" s="185">
        <f t="shared" si="0"/>
        <v>0</v>
      </c>
      <c r="J22" s="27"/>
      <c r="K22" s="252">
        <f t="shared" si="1"/>
        <v>0</v>
      </c>
      <c r="L22" s="184">
        <v>0.1</v>
      </c>
      <c r="M22" s="22">
        <f t="shared" si="2"/>
        <v>0.9</v>
      </c>
      <c r="N22" s="49" t="str">
        <f>IF('Material 1'!N22="","",'Material 1'!N22)</f>
        <v/>
      </c>
      <c r="O22" s="21">
        <f t="shared" si="3"/>
        <v>0</v>
      </c>
    </row>
    <row r="23" spans="1:15">
      <c r="A23" s="169"/>
      <c r="B23" s="349" t="str">
        <f>IF('Material 1'!B23:C23=0,"",'Material 1'!B23:C23)</f>
        <v/>
      </c>
      <c r="C23" s="350"/>
      <c r="D23" s="349" t="str">
        <f>IF('Material 1'!D23:F23=0,"",'Material 1'!D23:F23)</f>
        <v/>
      </c>
      <c r="E23" s="390"/>
      <c r="F23" s="390"/>
      <c r="G23" s="390"/>
      <c r="H23" s="350"/>
      <c r="I23" s="185">
        <f t="shared" si="0"/>
        <v>0</v>
      </c>
      <c r="J23" s="27"/>
      <c r="K23" s="252">
        <f t="shared" si="1"/>
        <v>0</v>
      </c>
      <c r="L23" s="184">
        <v>0.1</v>
      </c>
      <c r="M23" s="22">
        <f t="shared" si="2"/>
        <v>0.9</v>
      </c>
      <c r="N23" s="49" t="str">
        <f>IF('Material 1'!N23="","",'Material 1'!N23)</f>
        <v/>
      </c>
      <c r="O23" s="21">
        <f t="shared" si="3"/>
        <v>0</v>
      </c>
    </row>
    <row r="24" spans="1:15">
      <c r="A24" s="169"/>
      <c r="B24" s="349" t="str">
        <f>IF('Material 1'!B24:C24=0,"",'Material 1'!B24:C24)</f>
        <v/>
      </c>
      <c r="C24" s="350"/>
      <c r="D24" s="349" t="str">
        <f>IF('Material 1'!D24:F24=0,"",'Material 1'!D24:F24)</f>
        <v/>
      </c>
      <c r="E24" s="390"/>
      <c r="F24" s="390"/>
      <c r="G24" s="390"/>
      <c r="H24" s="350"/>
      <c r="I24" s="185">
        <f t="shared" si="0"/>
        <v>0</v>
      </c>
      <c r="J24" s="27"/>
      <c r="K24" s="252">
        <f t="shared" si="1"/>
        <v>0</v>
      </c>
      <c r="L24" s="184">
        <v>0.1</v>
      </c>
      <c r="M24" s="22">
        <f t="shared" si="2"/>
        <v>0.9</v>
      </c>
      <c r="N24" s="49" t="str">
        <f>IF('Material 1'!N24="","",'Material 1'!N24)</f>
        <v/>
      </c>
      <c r="O24" s="21">
        <f t="shared" si="3"/>
        <v>0</v>
      </c>
    </row>
    <row r="25" spans="1:15">
      <c r="A25" s="169"/>
      <c r="B25" s="349" t="str">
        <f>IF('Material 1'!B25:C25=0,"",'Material 1'!B25:C25)</f>
        <v/>
      </c>
      <c r="C25" s="350"/>
      <c r="D25" s="349" t="str">
        <f>IF('Material 1'!D25:F25=0,"",'Material 1'!D25:F25)</f>
        <v/>
      </c>
      <c r="E25" s="390"/>
      <c r="F25" s="390"/>
      <c r="G25" s="390"/>
      <c r="H25" s="350"/>
      <c r="I25" s="185">
        <f t="shared" si="0"/>
        <v>0</v>
      </c>
      <c r="J25" s="27"/>
      <c r="K25" s="252">
        <f t="shared" si="1"/>
        <v>0</v>
      </c>
      <c r="L25" s="184">
        <v>0.1</v>
      </c>
      <c r="M25" s="22">
        <f t="shared" si="2"/>
        <v>0.9</v>
      </c>
      <c r="N25" s="49" t="str">
        <f>IF('Material 1'!N25="","",'Material 1'!N25)</f>
        <v/>
      </c>
      <c r="O25" s="21">
        <f t="shared" si="3"/>
        <v>0</v>
      </c>
    </row>
    <row r="26" spans="1:15">
      <c r="A26" s="169"/>
      <c r="B26" s="349" t="str">
        <f>IF('Material 1'!B26:C26=0,"",'Material 1'!B26:C26)</f>
        <v/>
      </c>
      <c r="C26" s="350"/>
      <c r="D26" s="349" t="str">
        <f>IF('Material 1'!D26:F26=0,"",'Material 1'!D26:F26)</f>
        <v/>
      </c>
      <c r="E26" s="390"/>
      <c r="F26" s="390"/>
      <c r="G26" s="390"/>
      <c r="H26" s="350"/>
      <c r="I26" s="185">
        <f t="shared" si="0"/>
        <v>0</v>
      </c>
      <c r="J26" s="27"/>
      <c r="K26" s="252">
        <f t="shared" si="1"/>
        <v>0</v>
      </c>
      <c r="L26" s="184">
        <v>0.1</v>
      </c>
      <c r="M26" s="22">
        <f t="shared" si="2"/>
        <v>0.9</v>
      </c>
      <c r="N26" s="49" t="str">
        <f>IF('Material 1'!N26="","",'Material 1'!N26)</f>
        <v/>
      </c>
      <c r="O26" s="21">
        <f t="shared" si="3"/>
        <v>0</v>
      </c>
    </row>
    <row r="27" spans="1:15">
      <c r="A27" s="169"/>
      <c r="B27" s="349" t="str">
        <f>IF('Material 1'!B27:C27=0,"",'Material 1'!B27:C27)</f>
        <v/>
      </c>
      <c r="C27" s="350"/>
      <c r="D27" s="349" t="str">
        <f>IF('Material 1'!D27:F27=0,"",'Material 1'!D27:F27)</f>
        <v/>
      </c>
      <c r="E27" s="390"/>
      <c r="F27" s="390"/>
      <c r="G27" s="390"/>
      <c r="H27" s="350"/>
      <c r="I27" s="185">
        <f t="shared" si="0"/>
        <v>0</v>
      </c>
      <c r="J27" s="27"/>
      <c r="K27" s="252">
        <f t="shared" si="1"/>
        <v>0</v>
      </c>
      <c r="L27" s="184">
        <v>0.1</v>
      </c>
      <c r="M27" s="22">
        <f t="shared" si="2"/>
        <v>0.9</v>
      </c>
      <c r="N27" s="49" t="str">
        <f>IF('Material 1'!N27="","",'Material 1'!N27)</f>
        <v/>
      </c>
      <c r="O27" s="21">
        <f t="shared" si="3"/>
        <v>0</v>
      </c>
    </row>
    <row r="28" spans="1:15">
      <c r="A28" s="169"/>
      <c r="B28" s="349" t="str">
        <f>IF('Material 1'!B28:C28=0,"",'Material 1'!B28:C28)</f>
        <v/>
      </c>
      <c r="C28" s="350"/>
      <c r="D28" s="349" t="str">
        <f>IF('Material 1'!D28:F28=0,"",'Material 1'!D28:F28)</f>
        <v/>
      </c>
      <c r="E28" s="390"/>
      <c r="F28" s="390"/>
      <c r="G28" s="390"/>
      <c r="H28" s="350"/>
      <c r="I28" s="185">
        <f t="shared" si="0"/>
        <v>0</v>
      </c>
      <c r="J28" s="27"/>
      <c r="K28" s="252">
        <f t="shared" si="1"/>
        <v>0</v>
      </c>
      <c r="L28" s="184">
        <v>0.1</v>
      </c>
      <c r="M28" s="22">
        <f t="shared" si="2"/>
        <v>0.9</v>
      </c>
      <c r="N28" s="49" t="str">
        <f>IF('Material 1'!N28="","",'Material 1'!N28)</f>
        <v/>
      </c>
      <c r="O28" s="21">
        <f t="shared" si="3"/>
        <v>0</v>
      </c>
    </row>
    <row r="29" spans="1:15">
      <c r="A29" s="169"/>
      <c r="B29" s="349" t="str">
        <f>IF('Material 1'!B29:C29=0,"",'Material 1'!B29:C29)</f>
        <v/>
      </c>
      <c r="C29" s="350"/>
      <c r="D29" s="349" t="str">
        <f>IF('Material 1'!D29:F29=0,"",'Material 1'!D29:F29)</f>
        <v/>
      </c>
      <c r="E29" s="390"/>
      <c r="F29" s="390"/>
      <c r="G29" s="390"/>
      <c r="H29" s="350"/>
      <c r="I29" s="185">
        <f t="shared" si="0"/>
        <v>0</v>
      </c>
      <c r="J29" s="27"/>
      <c r="K29" s="252">
        <f t="shared" si="1"/>
        <v>0</v>
      </c>
      <c r="L29" s="184">
        <v>0.1</v>
      </c>
      <c r="M29" s="22">
        <f t="shared" si="2"/>
        <v>0.9</v>
      </c>
      <c r="N29" s="49" t="str">
        <f>IF('Material 1'!N29="","",'Material 1'!N29)</f>
        <v/>
      </c>
      <c r="O29" s="21">
        <f t="shared" si="3"/>
        <v>0</v>
      </c>
    </row>
    <row r="30" spans="1:15">
      <c r="A30" s="169"/>
      <c r="B30" s="349" t="str">
        <f>IF('Material 1'!B30:C30=0,"",'Material 1'!B30:C30)</f>
        <v/>
      </c>
      <c r="C30" s="350"/>
      <c r="D30" s="349" t="str">
        <f>IF('Material 1'!D30:F30=0,"",'Material 1'!D30:F30)</f>
        <v/>
      </c>
      <c r="E30" s="390"/>
      <c r="F30" s="390"/>
      <c r="G30" s="390"/>
      <c r="H30" s="350"/>
      <c r="I30" s="185">
        <f t="shared" si="0"/>
        <v>0</v>
      </c>
      <c r="J30" s="27"/>
      <c r="K30" s="252">
        <f t="shared" si="1"/>
        <v>0</v>
      </c>
      <c r="L30" s="184">
        <v>0.1</v>
      </c>
      <c r="M30" s="22">
        <f t="shared" si="2"/>
        <v>0.9</v>
      </c>
      <c r="N30" s="49" t="str">
        <f>IF('Material 1'!N30="","",'Material 1'!N30)</f>
        <v/>
      </c>
      <c r="O30" s="21">
        <f t="shared" si="3"/>
        <v>0</v>
      </c>
    </row>
    <row r="31" spans="1:15">
      <c r="A31" s="169"/>
      <c r="B31" s="349" t="str">
        <f>IF('Material 1'!B31:C31=0,"",'Material 1'!B31:C31)</f>
        <v/>
      </c>
      <c r="C31" s="350"/>
      <c r="D31" s="349" t="str">
        <f>IF('Material 1'!D31:F31=0,"",'Material 1'!D31:F31)</f>
        <v/>
      </c>
      <c r="E31" s="390"/>
      <c r="F31" s="390"/>
      <c r="G31" s="390"/>
      <c r="H31" s="350"/>
      <c r="I31" s="185">
        <f t="shared" si="0"/>
        <v>0</v>
      </c>
      <c r="J31" s="27"/>
      <c r="K31" s="252">
        <f t="shared" si="1"/>
        <v>0</v>
      </c>
      <c r="L31" s="184">
        <v>0.1</v>
      </c>
      <c r="M31" s="22">
        <f t="shared" si="2"/>
        <v>0.9</v>
      </c>
      <c r="N31" s="49" t="str">
        <f>IF('Material 1'!N31="","",'Material 1'!N31)</f>
        <v/>
      </c>
      <c r="O31" s="21">
        <f t="shared" si="3"/>
        <v>0</v>
      </c>
    </row>
    <row r="32" spans="1:15">
      <c r="A32" s="169"/>
      <c r="B32" s="349" t="str">
        <f>IF('Material 1'!B32:C32=0,"",'Material 1'!B32:C32)</f>
        <v/>
      </c>
      <c r="C32" s="350"/>
      <c r="D32" s="349" t="str">
        <f>IF('Material 1'!D32:F32=0,"",'Material 1'!D32:F32)</f>
        <v/>
      </c>
      <c r="E32" s="390"/>
      <c r="F32" s="390"/>
      <c r="G32" s="390"/>
      <c r="H32" s="350"/>
      <c r="I32" s="185">
        <f t="shared" si="0"/>
        <v>0</v>
      </c>
      <c r="J32" s="27"/>
      <c r="K32" s="252">
        <f t="shared" si="1"/>
        <v>0</v>
      </c>
      <c r="L32" s="184">
        <v>0.1</v>
      </c>
      <c r="M32" s="22">
        <f t="shared" si="2"/>
        <v>0.9</v>
      </c>
      <c r="N32" s="49" t="str">
        <f>IF('Material 1'!N32="","",'Material 1'!N32)</f>
        <v/>
      </c>
      <c r="O32" s="21">
        <f t="shared" si="3"/>
        <v>0</v>
      </c>
    </row>
    <row r="33" spans="1:15">
      <c r="A33" s="169"/>
      <c r="B33" s="349" t="str">
        <f>IF('Material 1'!B33:C33=0,"",'Material 1'!B33:C33)</f>
        <v/>
      </c>
      <c r="C33" s="350"/>
      <c r="D33" s="349" t="str">
        <f>IF('Material 1'!D33:F33=0,"",'Material 1'!D33:F33)</f>
        <v/>
      </c>
      <c r="E33" s="390"/>
      <c r="F33" s="390"/>
      <c r="G33" s="390"/>
      <c r="H33" s="350"/>
      <c r="I33" s="185">
        <f t="shared" si="0"/>
        <v>0</v>
      </c>
      <c r="J33" s="27"/>
      <c r="K33" s="252">
        <f t="shared" si="1"/>
        <v>0</v>
      </c>
      <c r="L33" s="184">
        <v>0.1</v>
      </c>
      <c r="M33" s="22">
        <f t="shared" si="2"/>
        <v>0.9</v>
      </c>
      <c r="N33" s="49" t="str">
        <f>IF('Material 1'!N33="","",'Material 1'!N33)</f>
        <v/>
      </c>
      <c r="O33" s="21">
        <f t="shared" si="3"/>
        <v>0</v>
      </c>
    </row>
    <row r="34" spans="1:15">
      <c r="A34" s="169"/>
      <c r="B34" s="349" t="str">
        <f>IF('Material 1'!B34:C34=0,"",'Material 1'!B34:C34)</f>
        <v/>
      </c>
      <c r="C34" s="350"/>
      <c r="D34" s="349" t="str">
        <f>IF('Material 1'!D34:F34=0,"",'Material 1'!D34:F34)</f>
        <v/>
      </c>
      <c r="E34" s="390"/>
      <c r="F34" s="390"/>
      <c r="G34" s="390"/>
      <c r="H34" s="350"/>
      <c r="I34" s="185">
        <f t="shared" si="0"/>
        <v>0</v>
      </c>
      <c r="J34" s="27"/>
      <c r="K34" s="252">
        <f t="shared" si="1"/>
        <v>0</v>
      </c>
      <c r="L34" s="184">
        <v>0.1</v>
      </c>
      <c r="M34" s="22">
        <f t="shared" si="2"/>
        <v>0.9</v>
      </c>
      <c r="N34" s="49" t="str">
        <f>IF('Material 1'!N34="","",'Material 1'!N34)</f>
        <v/>
      </c>
      <c r="O34" s="21">
        <f t="shared" si="3"/>
        <v>0</v>
      </c>
    </row>
    <row r="35" spans="1:15">
      <c r="A35" s="169"/>
      <c r="B35" s="349" t="str">
        <f>IF('Material 1'!B35:C35=0,"",'Material 1'!B35:C35)</f>
        <v/>
      </c>
      <c r="C35" s="350"/>
      <c r="D35" s="349" t="str">
        <f>IF('Material 1'!D35:F35=0,"",'Material 1'!D35:F35)</f>
        <v/>
      </c>
      <c r="E35" s="390"/>
      <c r="F35" s="390"/>
      <c r="G35" s="390"/>
      <c r="H35" s="350"/>
      <c r="I35" s="185">
        <f t="shared" si="0"/>
        <v>0</v>
      </c>
      <c r="J35" s="27"/>
      <c r="K35" s="252">
        <f t="shared" si="1"/>
        <v>0</v>
      </c>
      <c r="L35" s="184">
        <v>0.1</v>
      </c>
      <c r="M35" s="22">
        <f t="shared" si="2"/>
        <v>0.9</v>
      </c>
      <c r="N35" s="49" t="str">
        <f>IF('Material 1'!N35="","",'Material 1'!N35)</f>
        <v/>
      </c>
      <c r="O35" s="21">
        <f t="shared" si="3"/>
        <v>0</v>
      </c>
    </row>
    <row r="36" spans="1:15">
      <c r="A36" s="169"/>
      <c r="B36" s="349" t="str">
        <f>IF('Material 1'!B36:C36=0,"",'Material 1'!B36:C36)</f>
        <v/>
      </c>
      <c r="C36" s="350"/>
      <c r="D36" s="349" t="str">
        <f>IF('Material 1'!D36:F36=0,"",'Material 1'!D36:F36)</f>
        <v/>
      </c>
      <c r="E36" s="390"/>
      <c r="F36" s="390"/>
      <c r="G36" s="390"/>
      <c r="H36" s="350"/>
      <c r="I36" s="185">
        <f t="shared" si="0"/>
        <v>0</v>
      </c>
      <c r="J36" s="27"/>
      <c r="K36" s="252">
        <f t="shared" si="1"/>
        <v>0</v>
      </c>
      <c r="L36" s="184">
        <v>0.1</v>
      </c>
      <c r="M36" s="22">
        <f t="shared" si="2"/>
        <v>0.9</v>
      </c>
      <c r="N36" s="49" t="str">
        <f>IF('Material 1'!N36="","",'Material 1'!N36)</f>
        <v/>
      </c>
      <c r="O36" s="21">
        <f t="shared" si="3"/>
        <v>0</v>
      </c>
    </row>
    <row r="37" spans="1:15">
      <c r="A37" s="169"/>
      <c r="B37" s="349" t="str">
        <f>IF('Material 1'!B37:C37=0,"",'Material 1'!B37:C37)</f>
        <v/>
      </c>
      <c r="C37" s="350"/>
      <c r="D37" s="349" t="str">
        <f>IF('Material 1'!D37:F37=0,"",'Material 1'!D37:F37)</f>
        <v/>
      </c>
      <c r="E37" s="390"/>
      <c r="F37" s="390"/>
      <c r="G37" s="390"/>
      <c r="H37" s="350"/>
      <c r="I37" s="185">
        <f t="shared" si="0"/>
        <v>0</v>
      </c>
      <c r="J37" s="27"/>
      <c r="K37" s="252">
        <f t="shared" si="1"/>
        <v>0</v>
      </c>
      <c r="L37" s="184">
        <v>0.1</v>
      </c>
      <c r="M37" s="22">
        <f t="shared" si="2"/>
        <v>0.9</v>
      </c>
      <c r="N37" s="49" t="str">
        <f>IF('Material 1'!N37="","",'Material 1'!N37)</f>
        <v/>
      </c>
      <c r="O37" s="21">
        <f t="shared" si="3"/>
        <v>0</v>
      </c>
    </row>
    <row r="38" spans="1:15">
      <c r="A38" s="169"/>
      <c r="B38" s="349" t="str">
        <f>IF('Material 1'!B38:C38=0,"",'Material 1'!B38:C38)</f>
        <v/>
      </c>
      <c r="C38" s="350"/>
      <c r="D38" s="349" t="str">
        <f>IF('Material 1'!D38:F38=0,"",'Material 1'!D38:F38)</f>
        <v/>
      </c>
      <c r="E38" s="390"/>
      <c r="F38" s="390"/>
      <c r="G38" s="390"/>
      <c r="H38" s="350"/>
      <c r="I38" s="185">
        <f t="shared" si="0"/>
        <v>0</v>
      </c>
      <c r="J38" s="27"/>
      <c r="K38" s="252">
        <f t="shared" si="1"/>
        <v>0</v>
      </c>
      <c r="L38" s="184">
        <v>0.1</v>
      </c>
      <c r="M38" s="22">
        <f t="shared" si="2"/>
        <v>0.9</v>
      </c>
      <c r="N38" s="49" t="str">
        <f>IF('Material 1'!N38="","",'Material 1'!N38)</f>
        <v/>
      </c>
      <c r="O38" s="21">
        <f t="shared" si="3"/>
        <v>0</v>
      </c>
    </row>
    <row r="39" spans="1:15">
      <c r="A39" s="169"/>
      <c r="B39" s="349" t="str">
        <f>IF('Material 1'!B39:C39=0,"",'Material 1'!B39:C39)</f>
        <v/>
      </c>
      <c r="C39" s="350"/>
      <c r="D39" s="349" t="str">
        <f>IF('Material 1'!D39:F39=0,"",'Material 1'!D39:F39)</f>
        <v/>
      </c>
      <c r="E39" s="390"/>
      <c r="F39" s="390"/>
      <c r="G39" s="390"/>
      <c r="H39" s="350"/>
      <c r="I39" s="185">
        <f t="shared" si="0"/>
        <v>0</v>
      </c>
      <c r="J39" s="27"/>
      <c r="K39" s="252">
        <f t="shared" si="1"/>
        <v>0</v>
      </c>
      <c r="L39" s="184">
        <v>0.1</v>
      </c>
      <c r="M39" s="22">
        <f t="shared" si="2"/>
        <v>0.9</v>
      </c>
      <c r="N39" s="49" t="str">
        <f>IF('Material 1'!N39="","",'Material 1'!N39)</f>
        <v/>
      </c>
      <c r="O39" s="21">
        <f t="shared" si="3"/>
        <v>0</v>
      </c>
    </row>
    <row r="40" spans="1:15">
      <c r="A40" s="169"/>
      <c r="B40" s="349" t="str">
        <f>IF('Material 1'!B40:C40=0,"",'Material 1'!B40:C40)</f>
        <v/>
      </c>
      <c r="C40" s="350"/>
      <c r="D40" s="349" t="str">
        <f>IF('Material 1'!D40:F40=0,"",'Material 1'!D40:F40)</f>
        <v/>
      </c>
      <c r="E40" s="390"/>
      <c r="F40" s="390"/>
      <c r="G40" s="390"/>
      <c r="H40" s="350"/>
      <c r="I40" s="185">
        <f t="shared" si="0"/>
        <v>0</v>
      </c>
      <c r="J40" s="27"/>
      <c r="K40" s="252">
        <f t="shared" si="1"/>
        <v>0</v>
      </c>
      <c r="L40" s="184">
        <v>0.1</v>
      </c>
      <c r="M40" s="22">
        <f t="shared" si="2"/>
        <v>0.9</v>
      </c>
      <c r="N40" s="49" t="str">
        <f>IF('Material 1'!N40="","",'Material 1'!N40)</f>
        <v/>
      </c>
      <c r="O40" s="21">
        <f t="shared" si="3"/>
        <v>0</v>
      </c>
    </row>
    <row r="41" spans="1:15">
      <c r="A41" s="169"/>
      <c r="B41" s="349" t="str">
        <f>IF('Material 1'!B41:C41=0,"",'Material 1'!B41:C41)</f>
        <v/>
      </c>
      <c r="C41" s="350"/>
      <c r="D41" s="349" t="str">
        <f>IF('Material 1'!D41:F41=0,"",'Material 1'!D41:F41)</f>
        <v/>
      </c>
      <c r="E41" s="390"/>
      <c r="F41" s="390"/>
      <c r="G41" s="390"/>
      <c r="H41" s="350"/>
      <c r="I41" s="185">
        <f t="shared" si="0"/>
        <v>0</v>
      </c>
      <c r="J41" s="27"/>
      <c r="K41" s="252">
        <f t="shared" si="1"/>
        <v>0</v>
      </c>
      <c r="L41" s="184">
        <v>0.1</v>
      </c>
      <c r="M41" s="22">
        <f t="shared" si="2"/>
        <v>0.9</v>
      </c>
      <c r="N41" s="49" t="str">
        <f>IF('Material 1'!N41="","",'Material 1'!N41)</f>
        <v/>
      </c>
      <c r="O41" s="21">
        <f t="shared" si="3"/>
        <v>0</v>
      </c>
    </row>
    <row r="42" spans="1:15">
      <c r="A42" s="169"/>
      <c r="B42" s="349" t="str">
        <f>IF('Material 1'!B42:C42=0,"",'Material 1'!B42:C42)</f>
        <v/>
      </c>
      <c r="C42" s="350"/>
      <c r="D42" s="349" t="str">
        <f>IF('Material 1'!D42:F42=0,"",'Material 1'!D42:F42)</f>
        <v/>
      </c>
      <c r="E42" s="390"/>
      <c r="F42" s="390"/>
      <c r="G42" s="390"/>
      <c r="H42" s="350"/>
      <c r="I42" s="185">
        <f t="shared" si="0"/>
        <v>0</v>
      </c>
      <c r="J42" s="27"/>
      <c r="K42" s="252">
        <f t="shared" si="1"/>
        <v>0</v>
      </c>
      <c r="L42" s="184">
        <v>0.1</v>
      </c>
      <c r="M42" s="22">
        <f t="shared" si="2"/>
        <v>0.9</v>
      </c>
      <c r="N42" s="49" t="str">
        <f>IF('Material 1'!N42="","",'Material 1'!N42)</f>
        <v/>
      </c>
      <c r="O42" s="21">
        <f t="shared" si="3"/>
        <v>0</v>
      </c>
    </row>
    <row r="43" spans="1:15">
      <c r="A43" s="169"/>
      <c r="B43" s="349" t="str">
        <f>IF('Material 1'!B43:C43=0,"",'Material 1'!B43:C43)</f>
        <v/>
      </c>
      <c r="C43" s="350"/>
      <c r="D43" s="349" t="str">
        <f>IF('Material 1'!D43:F43=0,"",'Material 1'!D43:F43)</f>
        <v/>
      </c>
      <c r="E43" s="390"/>
      <c r="F43" s="390"/>
      <c r="G43" s="390"/>
      <c r="H43" s="350"/>
      <c r="I43" s="185">
        <f t="shared" si="0"/>
        <v>0</v>
      </c>
      <c r="J43" s="27"/>
      <c r="K43" s="252">
        <f t="shared" si="1"/>
        <v>0</v>
      </c>
      <c r="L43" s="184">
        <v>0.1</v>
      </c>
      <c r="M43" s="22">
        <f t="shared" si="2"/>
        <v>0.9</v>
      </c>
      <c r="N43" s="49" t="str">
        <f>IF('Material 1'!N43="","",'Material 1'!N43)</f>
        <v/>
      </c>
      <c r="O43" s="21">
        <f t="shared" si="3"/>
        <v>0</v>
      </c>
    </row>
    <row r="44" spans="1:15">
      <c r="A44" s="169"/>
      <c r="B44" s="349" t="str">
        <f>IF('Material 1'!B44:C44=0,"",'Material 1'!B44:C44)</f>
        <v/>
      </c>
      <c r="C44" s="350"/>
      <c r="D44" s="349" t="str">
        <f>IF('Material 1'!D44:F44=0,"",'Material 1'!D44:F44)</f>
        <v/>
      </c>
      <c r="E44" s="390"/>
      <c r="F44" s="390"/>
      <c r="G44" s="390"/>
      <c r="H44" s="350"/>
      <c r="I44" s="185">
        <f t="shared" si="0"/>
        <v>0</v>
      </c>
      <c r="J44" s="27"/>
      <c r="K44" s="252">
        <f t="shared" si="1"/>
        <v>0</v>
      </c>
      <c r="L44" s="184">
        <v>0.1</v>
      </c>
      <c r="M44" s="22">
        <f t="shared" si="2"/>
        <v>0.9</v>
      </c>
      <c r="N44" s="49" t="str">
        <f>IF('Material 1'!N44="","",'Material 1'!N44)</f>
        <v/>
      </c>
      <c r="O44" s="21">
        <f t="shared" si="3"/>
        <v>0</v>
      </c>
    </row>
    <row r="45" spans="1:15">
      <c r="A45" s="169"/>
      <c r="B45" s="349" t="str">
        <f>IF('Material 1'!B45:C45=0,"",'Material 1'!B45:C45)</f>
        <v/>
      </c>
      <c r="C45" s="350"/>
      <c r="D45" s="349" t="str">
        <f>IF('Material 1'!D45:F45=0,"",'Material 1'!D45:F45)</f>
        <v/>
      </c>
      <c r="E45" s="390"/>
      <c r="F45" s="390"/>
      <c r="G45" s="390"/>
      <c r="H45" s="350"/>
      <c r="I45" s="185">
        <f t="shared" si="0"/>
        <v>0</v>
      </c>
      <c r="J45" s="27"/>
      <c r="K45" s="252">
        <f t="shared" si="1"/>
        <v>0</v>
      </c>
      <c r="L45" s="184">
        <v>0.1</v>
      </c>
      <c r="M45" s="22">
        <f t="shared" si="2"/>
        <v>0.9</v>
      </c>
      <c r="N45" s="49" t="str">
        <f>IF('Material 1'!N45="","",'Material 1'!N45)</f>
        <v/>
      </c>
      <c r="O45" s="21">
        <f t="shared" si="3"/>
        <v>0</v>
      </c>
    </row>
    <row r="46" spans="1:15">
      <c r="A46" s="169"/>
      <c r="B46" s="349" t="str">
        <f>IF('Material 1'!B46:C46=0,"",'Material 1'!B46:C46)</f>
        <v/>
      </c>
      <c r="C46" s="350"/>
      <c r="D46" s="349" t="str">
        <f>IF('Material 1'!D46:F46=0,"",'Material 1'!D46:F46)</f>
        <v/>
      </c>
      <c r="E46" s="390"/>
      <c r="F46" s="390"/>
      <c r="G46" s="390"/>
      <c r="H46" s="350"/>
      <c r="I46" s="185">
        <f t="shared" si="0"/>
        <v>0</v>
      </c>
      <c r="J46" s="27"/>
      <c r="K46" s="252">
        <f t="shared" si="1"/>
        <v>0</v>
      </c>
      <c r="L46" s="184">
        <v>0.1</v>
      </c>
      <c r="M46" s="22">
        <f t="shared" si="2"/>
        <v>0.9</v>
      </c>
      <c r="N46" s="49" t="str">
        <f>IF('Material 1'!N46="","",'Material 1'!N46)</f>
        <v/>
      </c>
      <c r="O46" s="21">
        <f t="shared" si="3"/>
        <v>0</v>
      </c>
    </row>
    <row r="47" spans="1:15">
      <c r="A47" s="169"/>
      <c r="B47" s="349" t="str">
        <f>IF('Material 1'!B47:C47=0,"",'Material 1'!B47:C47)</f>
        <v/>
      </c>
      <c r="C47" s="350"/>
      <c r="D47" s="349" t="str">
        <f>IF('Material 1'!D47:F47=0,"",'Material 1'!D47:F47)</f>
        <v/>
      </c>
      <c r="E47" s="390"/>
      <c r="F47" s="390"/>
      <c r="G47" s="390"/>
      <c r="H47" s="350"/>
      <c r="I47" s="185">
        <f t="shared" si="0"/>
        <v>0</v>
      </c>
      <c r="J47" s="27"/>
      <c r="K47" s="252">
        <f t="shared" si="1"/>
        <v>0</v>
      </c>
      <c r="L47" s="184">
        <v>0.1</v>
      </c>
      <c r="M47" s="22">
        <f t="shared" si="2"/>
        <v>0.9</v>
      </c>
      <c r="N47" s="49" t="str">
        <f>IF('Material 1'!N47="","",'Material 1'!N47)</f>
        <v/>
      </c>
      <c r="O47" s="21">
        <f t="shared" si="3"/>
        <v>0</v>
      </c>
    </row>
    <row r="48" spans="1:15">
      <c r="A48" s="169"/>
      <c r="B48" s="349" t="str">
        <f>IF('Material 1'!B48:C48=0,"",'Material 1'!B48:C48)</f>
        <v/>
      </c>
      <c r="C48" s="350"/>
      <c r="D48" s="349" t="str">
        <f>IF('Material 1'!D48:F48=0,"",'Material 1'!D48:F48)</f>
        <v/>
      </c>
      <c r="E48" s="390"/>
      <c r="F48" s="390"/>
      <c r="G48" s="390"/>
      <c r="H48" s="350"/>
      <c r="I48" s="185">
        <f t="shared" si="0"/>
        <v>0</v>
      </c>
      <c r="J48" s="27"/>
      <c r="K48" s="252">
        <f t="shared" si="1"/>
        <v>0</v>
      </c>
      <c r="L48" s="184">
        <v>0.1</v>
      </c>
      <c r="M48" s="22">
        <f t="shared" si="2"/>
        <v>0.9</v>
      </c>
      <c r="N48" s="49" t="str">
        <f>IF('Material 1'!N48="","",'Material 1'!N48)</f>
        <v/>
      </c>
      <c r="O48" s="21">
        <f t="shared" si="3"/>
        <v>0</v>
      </c>
    </row>
    <row r="49" spans="1:15">
      <c r="A49" s="169"/>
      <c r="B49" s="349" t="str">
        <f>IF('Material 1'!B49:C49=0,"",'Material 1'!B49:C49)</f>
        <v/>
      </c>
      <c r="C49" s="350"/>
      <c r="D49" s="349" t="str">
        <f>IF('Material 1'!D49:F49=0,"",'Material 1'!D49:F49)</f>
        <v/>
      </c>
      <c r="E49" s="390"/>
      <c r="F49" s="390"/>
      <c r="G49" s="390"/>
      <c r="H49" s="350"/>
      <c r="I49" s="185">
        <f t="shared" si="0"/>
        <v>0</v>
      </c>
      <c r="J49" s="27"/>
      <c r="K49" s="252">
        <f t="shared" si="1"/>
        <v>0</v>
      </c>
      <c r="L49" s="184">
        <v>0.1</v>
      </c>
      <c r="M49" s="22">
        <f t="shared" si="2"/>
        <v>0.9</v>
      </c>
      <c r="N49" s="49" t="str">
        <f>IF('Material 1'!N49="","",'Material 1'!N49)</f>
        <v/>
      </c>
      <c r="O49" s="21">
        <f t="shared" si="3"/>
        <v>0</v>
      </c>
    </row>
    <row r="50" spans="1:15">
      <c r="A50" s="169"/>
      <c r="B50" s="349" t="str">
        <f>IF('Material 1'!B50:C50=0,"",'Material 1'!B50:C50)</f>
        <v/>
      </c>
      <c r="C50" s="350"/>
      <c r="D50" s="349" t="str">
        <f>IF('Material 1'!D50:F50=0,"",'Material 1'!D50:F50)</f>
        <v/>
      </c>
      <c r="E50" s="390"/>
      <c r="F50" s="390"/>
      <c r="G50" s="390"/>
      <c r="H50" s="350"/>
      <c r="I50" s="185">
        <f t="shared" si="0"/>
        <v>0</v>
      </c>
      <c r="J50" s="27"/>
      <c r="K50" s="252">
        <f t="shared" si="1"/>
        <v>0</v>
      </c>
      <c r="L50" s="184">
        <v>0.1</v>
      </c>
      <c r="M50" s="22">
        <f t="shared" si="2"/>
        <v>0.9</v>
      </c>
      <c r="N50" s="49" t="str">
        <f>IF('Material 1'!N50="","",'Material 1'!N50)</f>
        <v/>
      </c>
      <c r="O50" s="21">
        <f t="shared" si="3"/>
        <v>0</v>
      </c>
    </row>
    <row r="51" spans="1:15">
      <c r="A51" s="169"/>
      <c r="B51" s="349" t="str">
        <f>IF('Material 1'!B51:C51=0,"",'Material 1'!B51:C51)</f>
        <v/>
      </c>
      <c r="C51" s="350"/>
      <c r="D51" s="349" t="str">
        <f>IF('Material 1'!D51:F51=0,"",'Material 1'!D51:F51)</f>
        <v/>
      </c>
      <c r="E51" s="390"/>
      <c r="F51" s="390"/>
      <c r="G51" s="390"/>
      <c r="H51" s="350"/>
      <c r="I51" s="185">
        <f t="shared" si="0"/>
        <v>0</v>
      </c>
      <c r="J51" s="27"/>
      <c r="K51" s="252">
        <f t="shared" si="1"/>
        <v>0</v>
      </c>
      <c r="L51" s="184">
        <v>0.1</v>
      </c>
      <c r="M51" s="22">
        <f t="shared" si="2"/>
        <v>0.9</v>
      </c>
      <c r="N51" s="49" t="str">
        <f>IF('Material 1'!N51="","",'Material 1'!N51)</f>
        <v/>
      </c>
      <c r="O51" s="21">
        <f t="shared" si="3"/>
        <v>0</v>
      </c>
    </row>
    <row r="52" spans="1:15">
      <c r="A52" s="169"/>
      <c r="B52" s="349" t="str">
        <f>IF('Material 1'!B52:C52=0,"",'Material 1'!B52:C52)</f>
        <v>FARMERS PRIDE</v>
      </c>
      <c r="C52" s="350"/>
      <c r="D52" s="349" t="str">
        <f>IF('Material 1'!D52:F52=0,"",'Material 1'!D52:F52)</f>
        <v>EBM GEAR OIL</v>
      </c>
      <c r="E52" s="390"/>
      <c r="F52" s="390"/>
      <c r="G52" s="390"/>
      <c r="H52" s="350"/>
      <c r="I52" s="185">
        <f t="shared" si="0"/>
        <v>0</v>
      </c>
      <c r="J52" s="27"/>
      <c r="K52" s="252">
        <f t="shared" si="1"/>
        <v>0</v>
      </c>
      <c r="L52" s="184">
        <v>0.1</v>
      </c>
      <c r="M52" s="22">
        <f t="shared" si="2"/>
        <v>0.9</v>
      </c>
      <c r="N52" s="49">
        <f>IF('Material 1'!N52="","",'Material 1'!N52)</f>
        <v>3502</v>
      </c>
      <c r="O52" s="21">
        <f t="shared" si="3"/>
        <v>0</v>
      </c>
    </row>
    <row r="53" spans="1:15">
      <c r="A53" s="169"/>
      <c r="B53" s="349" t="str">
        <f>IF('Material 1'!B53:C53=0,"",'Material 1'!B53:C53)</f>
        <v>FARMERS PRIDE</v>
      </c>
      <c r="C53" s="350"/>
      <c r="D53" s="349" t="str">
        <f>IF('Material 1'!D53:F53=0,"",'Material 1'!D53:F53)</f>
        <v>PELLET MILL DRIVE OIL</v>
      </c>
      <c r="E53" s="390"/>
      <c r="F53" s="390"/>
      <c r="G53" s="390"/>
      <c r="H53" s="350"/>
      <c r="I53" s="185">
        <f t="shared" si="0"/>
        <v>0</v>
      </c>
      <c r="J53" s="27"/>
      <c r="K53" s="252">
        <f t="shared" si="1"/>
        <v>0</v>
      </c>
      <c r="L53" s="184">
        <v>0.1</v>
      </c>
      <c r="M53" s="22">
        <f t="shared" si="2"/>
        <v>0.9</v>
      </c>
      <c r="N53" s="49" t="str">
        <f>IF('Material 1'!N53="","",'Material 1'!N53)</f>
        <v/>
      </c>
      <c r="O53" s="21">
        <f t="shared" si="3"/>
        <v>0</v>
      </c>
    </row>
    <row r="55" spans="1:15" ht="13.5" customHeight="1" thickBot="1">
      <c r="H55" s="1" t="s">
        <v>52</v>
      </c>
      <c r="I55" s="167">
        <f>SUM(I9:I53)</f>
        <v>0</v>
      </c>
      <c r="J55" s="172"/>
      <c r="K55" s="172"/>
      <c r="L55" s="415" t="s">
        <v>101</v>
      </c>
      <c r="M55" s="415"/>
      <c r="N55" s="415"/>
      <c r="O55" s="26">
        <f>SUM(O9:O53)</f>
        <v>0</v>
      </c>
    </row>
    <row r="56" spans="1:15">
      <c r="A56" s="32"/>
    </row>
    <row r="57" spans="1:15" ht="13.5" customHeight="1" thickBot="1">
      <c r="G57" s="415" t="str">
        <f>IF(K4="","TAX RATE NOT FILLED IN","")</f>
        <v/>
      </c>
      <c r="H57" s="415"/>
      <c r="I57" s="415"/>
      <c r="L57" s="414" t="s">
        <v>196</v>
      </c>
      <c r="M57" s="414"/>
      <c r="N57" s="414"/>
      <c r="O57" s="26">
        <f>I55-O55</f>
        <v>0</v>
      </c>
    </row>
    <row r="59" spans="1:15" ht="13.5" thickBot="1">
      <c r="L59" s="414" t="s">
        <v>192</v>
      </c>
      <c r="M59" s="414"/>
      <c r="N59" s="414"/>
      <c r="O59" s="177">
        <f>IF(O57=0,0,O57/I55)</f>
        <v>0</v>
      </c>
    </row>
  </sheetData>
  <sheetProtection sheet="1" objects="1" scenarios="1" selectLockedCells="1"/>
  <mergeCells count="107">
    <mergeCell ref="G57:I57"/>
    <mergeCell ref="D43:H43"/>
    <mergeCell ref="D44:H44"/>
    <mergeCell ref="B43:C43"/>
    <mergeCell ref="D49:H49"/>
    <mergeCell ref="B49:C49"/>
    <mergeCell ref="D47:H47"/>
    <mergeCell ref="D48:H48"/>
    <mergeCell ref="B48:C48"/>
    <mergeCell ref="B47:C47"/>
    <mergeCell ref="B45:C45"/>
    <mergeCell ref="B46:C46"/>
    <mergeCell ref="D45:H45"/>
    <mergeCell ref="D46:H46"/>
    <mergeCell ref="B44:C44"/>
    <mergeCell ref="D53:H53"/>
    <mergeCell ref="B50:C50"/>
    <mergeCell ref="D50:H50"/>
    <mergeCell ref="B51:C51"/>
    <mergeCell ref="D51:H51"/>
    <mergeCell ref="B52:C52"/>
    <mergeCell ref="B53:C53"/>
    <mergeCell ref="A1:I1"/>
    <mergeCell ref="D7:H7"/>
    <mergeCell ref="D8:H8"/>
    <mergeCell ref="D9:H9"/>
    <mergeCell ref="C3:D3"/>
    <mergeCell ref="C5:D5"/>
    <mergeCell ref="B7:C7"/>
    <mergeCell ref="B8:C8"/>
    <mergeCell ref="B9:C9"/>
    <mergeCell ref="D10:H10"/>
    <mergeCell ref="D25:H25"/>
    <mergeCell ref="D23:H23"/>
    <mergeCell ref="D24:H24"/>
    <mergeCell ref="B21:C21"/>
    <mergeCell ref="B22:C22"/>
    <mergeCell ref="D26:H26"/>
    <mergeCell ref="B10:C10"/>
    <mergeCell ref="D20:H20"/>
    <mergeCell ref="D21:H21"/>
    <mergeCell ref="D22:H22"/>
    <mergeCell ref="B23:C23"/>
    <mergeCell ref="B24:C24"/>
    <mergeCell ref="B19:C19"/>
    <mergeCell ref="B27:C27"/>
    <mergeCell ref="B28:C28"/>
    <mergeCell ref="B20:C20"/>
    <mergeCell ref="B13:C13"/>
    <mergeCell ref="B14:C14"/>
    <mergeCell ref="D13:H13"/>
    <mergeCell ref="D14:H14"/>
    <mergeCell ref="D19:H19"/>
    <mergeCell ref="B11:C11"/>
    <mergeCell ref="B12:C12"/>
    <mergeCell ref="D15:H15"/>
    <mergeCell ref="D17:H17"/>
    <mergeCell ref="D18:H18"/>
    <mergeCell ref="D27:H27"/>
    <mergeCell ref="D28:H28"/>
    <mergeCell ref="D12:H12"/>
    <mergeCell ref="B15:C15"/>
    <mergeCell ref="B16:C16"/>
    <mergeCell ref="D16:H16"/>
    <mergeCell ref="D11:H11"/>
    <mergeCell ref="B17:C17"/>
    <mergeCell ref="B18:C18"/>
    <mergeCell ref="B25:C25"/>
    <mergeCell ref="B26:C26"/>
    <mergeCell ref="B41:C41"/>
    <mergeCell ref="D29:H29"/>
    <mergeCell ref="D30:H30"/>
    <mergeCell ref="D31:H31"/>
    <mergeCell ref="D32:H32"/>
    <mergeCell ref="D35:H35"/>
    <mergeCell ref="D36:H36"/>
    <mergeCell ref="B38:C38"/>
    <mergeCell ref="D33:H33"/>
    <mergeCell ref="D34:H34"/>
    <mergeCell ref="B33:C33"/>
    <mergeCell ref="B29:C29"/>
    <mergeCell ref="B35:C35"/>
    <mergeCell ref="B30:C30"/>
    <mergeCell ref="N7:N8"/>
    <mergeCell ref="K7:K8"/>
    <mergeCell ref="L7:L8"/>
    <mergeCell ref="M7:M8"/>
    <mergeCell ref="O7:O8"/>
    <mergeCell ref="L57:N57"/>
    <mergeCell ref="L59:N59"/>
    <mergeCell ref="L55:N55"/>
    <mergeCell ref="B40:C40"/>
    <mergeCell ref="B37:C37"/>
    <mergeCell ref="D37:H37"/>
    <mergeCell ref="D38:H38"/>
    <mergeCell ref="B39:C39"/>
    <mergeCell ref="J7:J8"/>
    <mergeCell ref="B34:C34"/>
    <mergeCell ref="B31:C31"/>
    <mergeCell ref="B32:C32"/>
    <mergeCell ref="D52:H52"/>
    <mergeCell ref="D39:H39"/>
    <mergeCell ref="D40:H40"/>
    <mergeCell ref="B42:C42"/>
    <mergeCell ref="D41:H41"/>
    <mergeCell ref="D42:H42"/>
    <mergeCell ref="B36:C36"/>
  </mergeCells>
  <phoneticPr fontId="0" type="noConversion"/>
  <conditionalFormatting sqref="D9:D53">
    <cfRule type="expression" dxfId="27" priority="64" stopIfTrue="1">
      <formula>AND(B9&gt;"",J9="")</formula>
    </cfRule>
  </conditionalFormatting>
  <conditionalFormatting sqref="E10:H53">
    <cfRule type="expression" dxfId="26" priority="66" stopIfTrue="1">
      <formula>AND(C10&gt;"",L10="")</formula>
    </cfRule>
  </conditionalFormatting>
  <conditionalFormatting sqref="G57:I57">
    <cfRule type="cellIs" dxfId="25" priority="60" stopIfTrue="1" operator="equal">
      <formula>"TAX RATE NOT FILLED IN"</formula>
    </cfRule>
  </conditionalFormatting>
  <conditionalFormatting sqref="H56:I56">
    <cfRule type="cellIs" dxfId="24" priority="61" stopIfTrue="1" operator="equal">
      <formula>"TAX NOT FILLED IN"</formula>
    </cfRule>
  </conditionalFormatting>
  <conditionalFormatting sqref="K4">
    <cfRule type="expression" dxfId="23" priority="69" stopIfTrue="1">
      <formula>AND($K$4="",$I$55&gt;0)</formula>
    </cfRule>
  </conditionalFormatting>
  <pageMargins left="0.75" right="0.75" top="0.5" bottom="0.5" header="0.5" footer="0.5"/>
  <pageSetup scale="90" orientation="portrait" r:id="rId1"/>
  <headerFooter alignWithMargins="0"/>
  <ignoredErrors>
    <ignoredError sqref="N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</sheetPr>
  <dimension ref="A1:AH80"/>
  <sheetViews>
    <sheetView topLeftCell="A20" zoomScaleNormal="100" workbookViewId="0">
      <selection activeCell="AA35" sqref="AA35:AB35"/>
    </sheetView>
  </sheetViews>
  <sheetFormatPr defaultColWidth="6.42578125" defaultRowHeight="12.75"/>
  <cols>
    <col min="1" max="1" width="4.7109375" customWidth="1"/>
    <col min="2" max="2" width="6.28515625" customWidth="1"/>
    <col min="3" max="4" width="5.5703125" customWidth="1"/>
    <col min="5" max="5" width="8.28515625" customWidth="1"/>
    <col min="6" max="6" width="7.7109375" customWidth="1"/>
    <col min="7" max="7" width="8.42578125" customWidth="1"/>
    <col min="8" max="8" width="9.28515625" customWidth="1"/>
    <col min="9" max="9" width="11.5703125" customWidth="1"/>
    <col min="10" max="10" width="5.5703125" hidden="1" customWidth="1"/>
    <col min="11" max="17" width="3.7109375" customWidth="1"/>
    <col min="18" max="18" width="7.28515625" customWidth="1"/>
    <col min="19" max="19" width="7" bestFit="1" customWidth="1"/>
    <col min="20" max="20" width="8.140625" customWidth="1"/>
    <col min="21" max="21" width="23.7109375" customWidth="1"/>
    <col min="22" max="22" width="10.42578125" customWidth="1"/>
    <col min="23" max="23" width="16" customWidth="1"/>
    <col min="24" max="24" width="19.5703125" customWidth="1"/>
    <col min="25" max="25" width="13.140625" customWidth="1"/>
    <col min="26" max="26" width="10.140625" customWidth="1"/>
    <col min="27" max="27" width="5.7109375" customWidth="1"/>
    <col min="28" max="28" width="6.140625" customWidth="1"/>
    <col min="29" max="29" width="5.85546875" customWidth="1"/>
    <col min="30" max="30" width="9.85546875" customWidth="1"/>
  </cols>
  <sheetData>
    <row r="1" spans="1:25">
      <c r="A1" s="337" t="s">
        <v>11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1:25" ht="7.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</row>
    <row r="3" spans="1:25" ht="8.1" customHeight="1"/>
    <row r="4" spans="1:25">
      <c r="B4" s="1" t="s">
        <v>39</v>
      </c>
      <c r="C4" s="378" t="str">
        <f>IF('Labor 1'!C4:H4="","",'Labor 1'!C4:H4)</f>
        <v/>
      </c>
      <c r="D4" s="379"/>
      <c r="E4" s="379"/>
      <c r="F4" s="379"/>
      <c r="G4" s="379"/>
      <c r="H4" s="379"/>
      <c r="I4" s="1" t="s">
        <v>0</v>
      </c>
      <c r="K4" s="376" t="str">
        <f>IF('Labor 1'!K4:O4="","",'Labor 1'!K4:O4)</f>
        <v/>
      </c>
      <c r="L4" s="376"/>
      <c r="M4" s="376"/>
      <c r="N4" s="377"/>
      <c r="O4" s="377"/>
      <c r="P4" s="2"/>
      <c r="Q4" s="174"/>
      <c r="R4" s="174"/>
      <c r="S4" s="1" t="s">
        <v>41</v>
      </c>
      <c r="T4" s="219" t="str">
        <f>IF('Labor 1'!T4="","",'Labor 1'!T4)</f>
        <v/>
      </c>
    </row>
    <row r="5" spans="1:25" ht="8.1" customHeight="1"/>
    <row r="6" spans="1:25">
      <c r="B6" s="1" t="s">
        <v>43</v>
      </c>
      <c r="C6" s="378" t="str">
        <f>IF('Labor 1'!C6:H6="","",'Labor 1'!C6:H6)</f>
        <v/>
      </c>
      <c r="D6" s="379"/>
      <c r="E6" s="379"/>
      <c r="F6" s="379"/>
      <c r="G6" s="379"/>
      <c r="H6" s="379"/>
      <c r="K6" s="1" t="s">
        <v>1</v>
      </c>
      <c r="M6" s="180"/>
      <c r="N6" s="2" t="s">
        <v>2</v>
      </c>
      <c r="O6" s="180"/>
      <c r="P6" s="314"/>
    </row>
    <row r="7" spans="1:25" ht="8.1" customHeight="1">
      <c r="B7" s="1"/>
      <c r="C7" s="1"/>
      <c r="D7" s="1"/>
      <c r="K7" s="1"/>
      <c r="L7" s="1"/>
      <c r="M7" s="1"/>
      <c r="N7" s="3"/>
      <c r="O7" s="2"/>
      <c r="P7" s="2"/>
      <c r="Q7" s="2"/>
      <c r="R7" s="2"/>
      <c r="S7" s="3"/>
      <c r="T7" s="3"/>
    </row>
    <row r="8" spans="1:25" ht="23.25" customHeight="1">
      <c r="A8" s="380" t="s">
        <v>3</v>
      </c>
      <c r="B8" s="381"/>
      <c r="C8" s="381"/>
      <c r="D8" s="381"/>
      <c r="E8" s="381"/>
      <c r="F8" s="381"/>
      <c r="G8" s="381"/>
      <c r="H8" s="381"/>
      <c r="I8" s="382"/>
      <c r="J8" s="7"/>
      <c r="K8" s="380" t="s">
        <v>6</v>
      </c>
      <c r="L8" s="381"/>
      <c r="M8" s="381"/>
      <c r="N8" s="381"/>
      <c r="O8" s="381"/>
      <c r="P8" s="381"/>
      <c r="Q8" s="381"/>
      <c r="R8" s="45" t="s">
        <v>233</v>
      </c>
      <c r="S8" s="45" t="s">
        <v>13</v>
      </c>
      <c r="T8" s="45" t="s">
        <v>37</v>
      </c>
    </row>
    <row r="9" spans="1:25" ht="15.6" customHeight="1" thickBot="1">
      <c r="A9" s="383"/>
      <c r="B9" s="384"/>
      <c r="C9" s="384"/>
      <c r="D9" s="384"/>
      <c r="E9" s="384"/>
      <c r="F9" s="384"/>
      <c r="G9" s="384"/>
      <c r="H9" s="384"/>
      <c r="I9" s="384"/>
      <c r="J9" s="239"/>
      <c r="K9" s="240" t="s">
        <v>29</v>
      </c>
      <c r="L9" s="240" t="s">
        <v>221</v>
      </c>
      <c r="M9" s="240" t="s">
        <v>222</v>
      </c>
      <c r="N9" s="240" t="s">
        <v>215</v>
      </c>
      <c r="O9" s="240" t="s">
        <v>313</v>
      </c>
      <c r="P9" s="240" t="s">
        <v>288</v>
      </c>
      <c r="Q9" s="240" t="s">
        <v>306</v>
      </c>
      <c r="R9" s="240" t="s">
        <v>320</v>
      </c>
      <c r="S9" s="55"/>
      <c r="T9" s="229"/>
      <c r="U9" s="48" t="s">
        <v>8</v>
      </c>
      <c r="V9" s="4"/>
      <c r="W9" s="5" t="s">
        <v>14</v>
      </c>
      <c r="X9" s="5" t="s">
        <v>15</v>
      </c>
    </row>
    <row r="10" spans="1:25" ht="15.6" customHeight="1">
      <c r="A10" s="293"/>
      <c r="B10" s="385"/>
      <c r="C10" s="386"/>
      <c r="D10" s="386"/>
      <c r="E10" s="386"/>
      <c r="F10" s="386"/>
      <c r="G10" s="386"/>
      <c r="H10" s="386"/>
      <c r="I10" s="386"/>
      <c r="J10" s="291"/>
      <c r="K10" s="200"/>
      <c r="L10" s="200"/>
      <c r="M10" s="200"/>
      <c r="N10" s="200"/>
      <c r="O10" s="200"/>
      <c r="P10" s="200"/>
      <c r="Q10" s="200"/>
      <c r="R10" s="241"/>
      <c r="S10" s="226"/>
      <c r="T10" s="227"/>
      <c r="U10" s="48" t="s">
        <v>22</v>
      </c>
      <c r="V10" s="49">
        <f>T47</f>
        <v>0</v>
      </c>
      <c r="W10" s="50">
        <v>115</v>
      </c>
      <c r="X10" s="6">
        <f>W10*V10</f>
        <v>0</v>
      </c>
    </row>
    <row r="11" spans="1:25" ht="15.6" customHeight="1">
      <c r="A11" s="43"/>
      <c r="B11" s="346"/>
      <c r="C11" s="347"/>
      <c r="D11" s="347"/>
      <c r="E11" s="347"/>
      <c r="F11" s="347"/>
      <c r="G11" s="347"/>
      <c r="H11" s="347"/>
      <c r="I11" s="348"/>
      <c r="J11" s="43"/>
      <c r="K11" s="43"/>
      <c r="L11" s="43"/>
      <c r="M11" s="43"/>
      <c r="N11" s="43"/>
      <c r="O11" s="43"/>
      <c r="P11" s="43"/>
      <c r="Q11" s="43"/>
      <c r="R11" s="242"/>
      <c r="S11" s="14"/>
      <c r="T11" s="44"/>
      <c r="U11" s="4" t="s">
        <v>23</v>
      </c>
      <c r="V11" s="10"/>
      <c r="W11" s="50">
        <v>15</v>
      </c>
      <c r="X11" s="6">
        <f>W11*V11</f>
        <v>0</v>
      </c>
      <c r="Y11" s="51">
        <f>IF(V11="",1,0)</f>
        <v>1</v>
      </c>
    </row>
    <row r="12" spans="1:25" ht="15.6" customHeight="1">
      <c r="A12" s="43"/>
      <c r="B12" s="346"/>
      <c r="C12" s="347"/>
      <c r="D12" s="347"/>
      <c r="E12" s="347"/>
      <c r="F12" s="347"/>
      <c r="G12" s="347"/>
      <c r="H12" s="347"/>
      <c r="I12" s="348"/>
      <c r="J12" s="43"/>
      <c r="K12" s="43"/>
      <c r="L12" s="43"/>
      <c r="M12" s="43"/>
      <c r="N12" s="43"/>
      <c r="O12" s="43"/>
      <c r="P12" s="43"/>
      <c r="Q12" s="43"/>
      <c r="R12" s="242"/>
      <c r="S12" s="14"/>
      <c r="T12" s="44"/>
      <c r="U12" s="4" t="s">
        <v>24</v>
      </c>
      <c r="V12" s="10"/>
      <c r="W12" s="50">
        <v>35</v>
      </c>
      <c r="X12" s="6">
        <f>W12*V12</f>
        <v>0</v>
      </c>
      <c r="Y12" s="51">
        <f>IF(V12="",1,0)</f>
        <v>1</v>
      </c>
    </row>
    <row r="13" spans="1:25" ht="15.6" customHeight="1" thickBot="1">
      <c r="A13" s="43"/>
      <c r="B13" s="346"/>
      <c r="C13" s="347"/>
      <c r="D13" s="347"/>
      <c r="E13" s="347"/>
      <c r="F13" s="347"/>
      <c r="G13" s="347"/>
      <c r="H13" s="347"/>
      <c r="I13" s="348"/>
      <c r="J13" s="43"/>
      <c r="K13" s="43"/>
      <c r="L13" s="43"/>
      <c r="M13" s="43"/>
      <c r="N13" s="43"/>
      <c r="O13" s="43"/>
      <c r="P13" s="43"/>
      <c r="Q13" s="43"/>
      <c r="R13" s="242"/>
      <c r="S13" s="14"/>
      <c r="T13" s="44"/>
      <c r="W13" s="1" t="s">
        <v>16</v>
      </c>
      <c r="X13" s="46">
        <f>SUM(X10:X12)</f>
        <v>0</v>
      </c>
    </row>
    <row r="14" spans="1:25" ht="15.6" customHeight="1">
      <c r="A14" s="43"/>
      <c r="B14" s="346"/>
      <c r="C14" s="347"/>
      <c r="D14" s="347"/>
      <c r="E14" s="347"/>
      <c r="F14" s="347"/>
      <c r="G14" s="347"/>
      <c r="H14" s="347"/>
      <c r="I14" s="348"/>
      <c r="J14" s="43"/>
      <c r="K14" s="43"/>
      <c r="L14" s="43"/>
      <c r="M14" s="43"/>
      <c r="N14" s="43"/>
      <c r="O14" s="43"/>
      <c r="P14" s="43"/>
      <c r="Q14" s="43"/>
      <c r="R14" s="242"/>
      <c r="S14" s="14"/>
      <c r="T14" s="44"/>
      <c r="U14" s="4" t="s">
        <v>234</v>
      </c>
      <c r="V14" s="11"/>
      <c r="W14" s="50">
        <v>125</v>
      </c>
      <c r="X14" s="248">
        <f>W14*V14</f>
        <v>0</v>
      </c>
      <c r="Y14" s="51">
        <f>IF(V14="",1,0)</f>
        <v>1</v>
      </c>
    </row>
    <row r="15" spans="1:25" ht="15.6" customHeight="1">
      <c r="A15" s="43"/>
      <c r="B15" s="346"/>
      <c r="C15" s="347"/>
      <c r="D15" s="347"/>
      <c r="E15" s="347"/>
      <c r="F15" s="347"/>
      <c r="G15" s="347"/>
      <c r="H15" s="347"/>
      <c r="I15" s="348"/>
      <c r="J15" s="43"/>
      <c r="K15" s="43"/>
      <c r="L15" s="43"/>
      <c r="M15" s="43"/>
      <c r="N15" s="43"/>
      <c r="O15" s="43"/>
      <c r="P15" s="43"/>
      <c r="Q15" s="43"/>
      <c r="R15" s="242"/>
      <c r="S15" s="14"/>
      <c r="T15" s="44"/>
      <c r="U15" s="4" t="s">
        <v>235</v>
      </c>
      <c r="V15" s="11"/>
      <c r="W15" s="50">
        <v>125</v>
      </c>
      <c r="X15" s="6">
        <f>W15*V15</f>
        <v>0</v>
      </c>
      <c r="Y15" s="51">
        <f>IF(V15="",1,0)</f>
        <v>1</v>
      </c>
    </row>
    <row r="16" spans="1:25" ht="15.6" customHeight="1">
      <c r="A16" s="43"/>
      <c r="B16" s="346"/>
      <c r="C16" s="347"/>
      <c r="D16" s="347"/>
      <c r="E16" s="347"/>
      <c r="F16" s="347"/>
      <c r="G16" s="347"/>
      <c r="H16" s="347"/>
      <c r="I16" s="348"/>
      <c r="J16" s="43"/>
      <c r="K16" s="43"/>
      <c r="L16" s="43"/>
      <c r="M16" s="43"/>
      <c r="N16" s="43"/>
      <c r="O16" s="43"/>
      <c r="P16" s="43"/>
      <c r="Q16" s="43"/>
      <c r="R16" s="242"/>
      <c r="S16" s="14"/>
      <c r="T16" s="44"/>
      <c r="U16" s="4" t="s">
        <v>236</v>
      </c>
      <c r="V16" s="11"/>
      <c r="W16" s="50">
        <v>125</v>
      </c>
      <c r="X16" s="249">
        <f>W16*V16</f>
        <v>0</v>
      </c>
      <c r="Y16" s="51">
        <f>IF(V16="",1,0)</f>
        <v>1</v>
      </c>
    </row>
    <row r="17" spans="1:30" ht="15.6" customHeight="1" thickBot="1">
      <c r="A17" s="43"/>
      <c r="B17" s="346"/>
      <c r="C17" s="347"/>
      <c r="D17" s="347"/>
      <c r="E17" s="347"/>
      <c r="F17" s="347"/>
      <c r="G17" s="347"/>
      <c r="H17" s="347"/>
      <c r="I17" s="348"/>
      <c r="J17" s="43"/>
      <c r="K17" s="43"/>
      <c r="L17" s="43"/>
      <c r="M17" s="43"/>
      <c r="N17" s="43"/>
      <c r="O17" s="43"/>
      <c r="P17" s="43"/>
      <c r="Q17" s="43"/>
      <c r="R17" s="242"/>
      <c r="S17" s="14"/>
      <c r="T17" s="44"/>
      <c r="W17" s="245" t="s">
        <v>16</v>
      </c>
      <c r="X17" s="55">
        <f>SUM(X14:X16)</f>
        <v>0</v>
      </c>
      <c r="Y17" s="51"/>
      <c r="AA17" s="349" t="s">
        <v>15</v>
      </c>
      <c r="AB17" s="350"/>
    </row>
    <row r="18" spans="1:30" ht="15.6" customHeight="1">
      <c r="A18" s="43"/>
      <c r="B18" s="346"/>
      <c r="C18" s="347"/>
      <c r="D18" s="347"/>
      <c r="E18" s="347"/>
      <c r="F18" s="347"/>
      <c r="G18" s="347"/>
      <c r="H18" s="347"/>
      <c r="I18" s="348"/>
      <c r="J18" s="43"/>
      <c r="K18" s="43"/>
      <c r="L18" s="43"/>
      <c r="M18" s="43"/>
      <c r="N18" s="43"/>
      <c r="O18" s="43"/>
      <c r="P18" s="43"/>
      <c r="Q18" s="43"/>
      <c r="R18" s="242"/>
      <c r="S18" s="14"/>
      <c r="T18" s="44"/>
      <c r="U18" s="4" t="s">
        <v>25</v>
      </c>
      <c r="V18" s="10"/>
      <c r="W18" s="53">
        <v>1.85</v>
      </c>
      <c r="X18" s="246"/>
      <c r="Y18" s="214"/>
      <c r="Z18" s="179"/>
      <c r="AA18" s="335">
        <f>W18*V18</f>
        <v>0</v>
      </c>
      <c r="AB18" s="336"/>
      <c r="AC18" s="220">
        <f>IF(V18="",1,0)</f>
        <v>1</v>
      </c>
    </row>
    <row r="19" spans="1:30" ht="15.6" customHeight="1">
      <c r="A19" s="43"/>
      <c r="B19" s="346"/>
      <c r="C19" s="347"/>
      <c r="D19" s="347"/>
      <c r="E19" s="347"/>
      <c r="F19" s="347"/>
      <c r="G19" s="347"/>
      <c r="H19" s="347"/>
      <c r="I19" s="348"/>
      <c r="J19" s="43"/>
      <c r="K19" s="43"/>
      <c r="L19" s="43"/>
      <c r="M19" s="43"/>
      <c r="N19" s="43"/>
      <c r="O19" s="43"/>
      <c r="P19" s="43"/>
      <c r="Q19" s="43"/>
      <c r="R19" s="242"/>
      <c r="S19" s="14"/>
      <c r="T19" s="44"/>
      <c r="U19" s="4" t="s">
        <v>26</v>
      </c>
      <c r="V19" s="10"/>
      <c r="W19" s="53">
        <v>2.75</v>
      </c>
      <c r="X19" s="6" t="s">
        <v>231</v>
      </c>
      <c r="Y19" s="222"/>
      <c r="Z19" s="221">
        <v>4</v>
      </c>
      <c r="AA19" s="335">
        <f>V19*W19+Y19*Z19</f>
        <v>0</v>
      </c>
      <c r="AB19" s="336"/>
      <c r="AC19" s="220">
        <f t="shared" ref="AC19:AD22" si="0">IF(V19="",1,0)</f>
        <v>1</v>
      </c>
    </row>
    <row r="20" spans="1:30" ht="15.6" customHeight="1">
      <c r="A20" s="43"/>
      <c r="B20" s="346"/>
      <c r="C20" s="347"/>
      <c r="D20" s="347"/>
      <c r="E20" s="347"/>
      <c r="F20" s="347"/>
      <c r="G20" s="347"/>
      <c r="H20" s="347"/>
      <c r="I20" s="348"/>
      <c r="J20" s="43"/>
      <c r="K20" s="43"/>
      <c r="L20" s="43"/>
      <c r="M20" s="43"/>
      <c r="N20" s="43"/>
      <c r="O20" s="43"/>
      <c r="P20" s="43"/>
      <c r="Q20" s="43"/>
      <c r="R20" s="242"/>
      <c r="S20" s="14"/>
      <c r="T20" s="44"/>
      <c r="U20" s="4" t="s">
        <v>27</v>
      </c>
      <c r="V20" s="10"/>
      <c r="W20" s="53">
        <v>5</v>
      </c>
      <c r="X20" s="6" t="s">
        <v>232</v>
      </c>
      <c r="Y20" s="222"/>
      <c r="Z20" s="221">
        <v>6</v>
      </c>
      <c r="AA20" s="335">
        <f>V20*W20+Y20*Z20</f>
        <v>0</v>
      </c>
      <c r="AB20" s="336"/>
      <c r="AC20" s="220">
        <f t="shared" si="0"/>
        <v>1</v>
      </c>
    </row>
    <row r="21" spans="1:30" ht="15.6" customHeight="1">
      <c r="A21" s="43"/>
      <c r="B21" s="346"/>
      <c r="C21" s="347"/>
      <c r="D21" s="347"/>
      <c r="E21" s="347"/>
      <c r="F21" s="347"/>
      <c r="G21" s="347"/>
      <c r="H21" s="347"/>
      <c r="I21" s="348"/>
      <c r="J21" s="43"/>
      <c r="K21" s="43"/>
      <c r="L21" s="43"/>
      <c r="M21" s="43"/>
      <c r="N21" s="43"/>
      <c r="O21" s="43"/>
      <c r="P21" s="43"/>
      <c r="Q21" s="43"/>
      <c r="R21" s="242"/>
      <c r="S21" s="14"/>
      <c r="T21" s="44"/>
      <c r="U21" s="4" t="s">
        <v>35</v>
      </c>
      <c r="V21" s="10"/>
      <c r="W21" s="53">
        <v>6.5</v>
      </c>
      <c r="X21" s="6" t="s">
        <v>319</v>
      </c>
      <c r="Y21" s="222"/>
      <c r="Z21" s="221">
        <v>2.75</v>
      </c>
      <c r="AA21" s="335">
        <f>W21*V21+Y21*Z21</f>
        <v>0</v>
      </c>
      <c r="AB21" s="336"/>
      <c r="AC21" s="220">
        <f t="shared" si="0"/>
        <v>1</v>
      </c>
    </row>
    <row r="22" spans="1:30" ht="15.6" customHeight="1">
      <c r="A22" s="43"/>
      <c r="B22" s="346"/>
      <c r="C22" s="347"/>
      <c r="D22" s="347"/>
      <c r="E22" s="347"/>
      <c r="F22" s="347"/>
      <c r="G22" s="347"/>
      <c r="H22" s="347"/>
      <c r="I22" s="348"/>
      <c r="J22" s="43"/>
      <c r="K22" s="43"/>
      <c r="L22" s="43"/>
      <c r="M22" s="43"/>
      <c r="N22" s="43"/>
      <c r="O22" s="43"/>
      <c r="P22" s="43"/>
      <c r="Q22" s="43"/>
      <c r="R22" s="242"/>
      <c r="S22" s="14"/>
      <c r="T22" s="44"/>
      <c r="U22" s="289" t="s">
        <v>301</v>
      </c>
      <c r="V22" s="10"/>
      <c r="W22" s="53">
        <v>2335</v>
      </c>
      <c r="X22" s="178"/>
      <c r="Y22" s="214"/>
      <c r="Z22" s="179"/>
      <c r="AA22" s="335">
        <f>W22*V22</f>
        <v>0</v>
      </c>
      <c r="AB22" s="336"/>
      <c r="AC22" s="220">
        <f t="shared" si="0"/>
        <v>1</v>
      </c>
      <c r="AD22" s="220">
        <f t="shared" si="0"/>
        <v>0</v>
      </c>
    </row>
    <row r="23" spans="1:30" ht="15.6" customHeight="1">
      <c r="A23" s="43"/>
      <c r="B23" s="346"/>
      <c r="C23" s="347"/>
      <c r="D23" s="347"/>
      <c r="E23" s="347"/>
      <c r="F23" s="347"/>
      <c r="G23" s="347"/>
      <c r="H23" s="347"/>
      <c r="I23" s="348"/>
      <c r="J23" s="43"/>
      <c r="K23" s="43"/>
      <c r="L23" s="43"/>
      <c r="M23" s="43"/>
      <c r="N23" s="43"/>
      <c r="O23" s="43"/>
      <c r="P23" s="43"/>
      <c r="Q23" s="43"/>
      <c r="R23" s="242"/>
      <c r="S23" s="14"/>
      <c r="T23" s="44"/>
      <c r="U23" s="289" t="s">
        <v>300</v>
      </c>
      <c r="V23" s="10"/>
      <c r="W23" s="53">
        <v>650</v>
      </c>
      <c r="X23" s="178"/>
      <c r="Y23" s="214"/>
      <c r="Z23" s="179"/>
      <c r="AA23" s="335">
        <f>W23*V23</f>
        <v>0</v>
      </c>
      <c r="AB23" s="336"/>
      <c r="AC23" s="220">
        <f t="shared" ref="AC23" si="1">IF(V23="",1,0)</f>
        <v>1</v>
      </c>
      <c r="AD23" s="220">
        <f t="shared" ref="AD23" si="2">IF(W23="",1,0)</f>
        <v>0</v>
      </c>
    </row>
    <row r="24" spans="1:30" ht="15.6" customHeight="1" thickBot="1">
      <c r="A24" s="43"/>
      <c r="B24" s="346"/>
      <c r="C24" s="347"/>
      <c r="D24" s="347"/>
      <c r="E24" s="347"/>
      <c r="F24" s="347"/>
      <c r="G24" s="347"/>
      <c r="H24" s="347"/>
      <c r="I24" s="348"/>
      <c r="J24" s="43"/>
      <c r="K24" s="43"/>
      <c r="L24" s="43"/>
      <c r="M24" s="43"/>
      <c r="N24" s="43"/>
      <c r="O24" s="43"/>
      <c r="P24" s="43"/>
      <c r="Q24" s="43"/>
      <c r="R24" s="242"/>
      <c r="S24" s="14"/>
      <c r="T24" s="44"/>
      <c r="U24" t="s">
        <v>7</v>
      </c>
      <c r="W24" s="52"/>
      <c r="X24" s="8"/>
      <c r="Y24" s="388" t="s">
        <v>17</v>
      </c>
      <c r="Z24" s="389"/>
      <c r="AA24" s="335">
        <f>SUM(AA18:AB23)</f>
        <v>0</v>
      </c>
      <c r="AB24" s="336"/>
    </row>
    <row r="25" spans="1:30" ht="15.6" customHeight="1" thickBot="1">
      <c r="A25" s="43"/>
      <c r="B25" s="346"/>
      <c r="C25" s="347"/>
      <c r="D25" s="347"/>
      <c r="E25" s="347"/>
      <c r="F25" s="347"/>
      <c r="G25" s="347"/>
      <c r="H25" s="347"/>
      <c r="I25" s="348"/>
      <c r="J25" s="43"/>
      <c r="K25" s="43"/>
      <c r="L25" s="43"/>
      <c r="M25" s="43"/>
      <c r="N25" s="43"/>
      <c r="O25" s="43"/>
      <c r="P25" s="43"/>
      <c r="Q25" s="43"/>
      <c r="R25" s="242"/>
      <c r="S25" s="14"/>
      <c r="T25" s="44"/>
      <c r="U25" s="4" t="s">
        <v>31</v>
      </c>
      <c r="V25" s="10"/>
      <c r="W25" s="52"/>
      <c r="X25" s="8"/>
      <c r="Y25" s="51">
        <f>IF(V25="",1,0)</f>
        <v>1</v>
      </c>
      <c r="Z25" s="363" t="s">
        <v>315</v>
      </c>
      <c r="AA25" s="362"/>
      <c r="AB25" s="10"/>
      <c r="AC25" s="320">
        <v>150</v>
      </c>
      <c r="AD25" s="55">
        <f>AB25*V26*AC25</f>
        <v>0</v>
      </c>
    </row>
    <row r="26" spans="1:30" ht="15.6" customHeight="1" thickBot="1">
      <c r="A26" s="43"/>
      <c r="B26" s="346"/>
      <c r="C26" s="347"/>
      <c r="D26" s="347"/>
      <c r="E26" s="347"/>
      <c r="F26" s="347"/>
      <c r="G26" s="347"/>
      <c r="H26" s="347"/>
      <c r="I26" s="348"/>
      <c r="J26" s="43"/>
      <c r="K26" s="43"/>
      <c r="L26" s="43"/>
      <c r="M26" s="43"/>
      <c r="N26" s="43"/>
      <c r="O26" s="43"/>
      <c r="P26" s="43"/>
      <c r="Q26" s="43"/>
      <c r="R26" s="242"/>
      <c r="S26" s="14"/>
      <c r="T26" s="44"/>
      <c r="U26" s="4" t="s">
        <v>30</v>
      </c>
      <c r="V26" s="10"/>
      <c r="W26" s="50">
        <v>40</v>
      </c>
      <c r="X26" s="55">
        <f>V25*V26*W26</f>
        <v>0</v>
      </c>
      <c r="Y26" s="51">
        <f>IF(V26="",1,0)</f>
        <v>1</v>
      </c>
      <c r="Z26" s="363" t="s">
        <v>316</v>
      </c>
      <c r="AA26" s="362"/>
      <c r="AB26" s="10"/>
      <c r="AC26" s="320">
        <v>115</v>
      </c>
      <c r="AD26" s="55">
        <f>AB26*V26*AC26</f>
        <v>0</v>
      </c>
    </row>
    <row r="27" spans="1:30" ht="15.6" customHeight="1" thickBot="1">
      <c r="A27" s="43"/>
      <c r="B27" s="346"/>
      <c r="C27" s="347"/>
      <c r="D27" s="347"/>
      <c r="E27" s="347"/>
      <c r="F27" s="347"/>
      <c r="G27" s="347"/>
      <c r="H27" s="347"/>
      <c r="I27" s="348"/>
      <c r="J27" s="43"/>
      <c r="K27" s="43"/>
      <c r="L27" s="43"/>
      <c r="M27" s="43"/>
      <c r="N27" s="43"/>
      <c r="O27" s="43"/>
      <c r="P27" s="43"/>
      <c r="Q27" s="43"/>
      <c r="R27" s="242"/>
      <c r="S27" s="14"/>
      <c r="T27" s="44"/>
      <c r="U27" t="s">
        <v>32</v>
      </c>
      <c r="W27" s="52"/>
      <c r="X27" s="8"/>
      <c r="Z27" s="31"/>
      <c r="AA27" s="370" t="s">
        <v>15</v>
      </c>
      <c r="AB27" s="371"/>
      <c r="AC27" s="372">
        <f>X26+AD25+AD26</f>
        <v>0</v>
      </c>
      <c r="AD27" s="373"/>
    </row>
    <row r="28" spans="1:30" ht="15.6" customHeight="1">
      <c r="A28" s="43"/>
      <c r="B28" s="346"/>
      <c r="C28" s="347"/>
      <c r="D28" s="347"/>
      <c r="E28" s="347"/>
      <c r="F28" s="347"/>
      <c r="G28" s="347"/>
      <c r="H28" s="347"/>
      <c r="I28" s="348"/>
      <c r="J28" s="43"/>
      <c r="K28" s="43"/>
      <c r="L28" s="43"/>
      <c r="M28" s="43"/>
      <c r="N28" s="43"/>
      <c r="O28" s="43"/>
      <c r="P28" s="43"/>
      <c r="Q28" s="43"/>
      <c r="R28" s="242"/>
      <c r="S28" s="14"/>
      <c r="T28" s="44"/>
      <c r="U28" s="4" t="s">
        <v>33</v>
      </c>
      <c r="V28" s="10"/>
      <c r="Y28" s="51">
        <f>IF(V28="",1,0)</f>
        <v>1</v>
      </c>
    </row>
    <row r="29" spans="1:30" ht="15.6" customHeight="1" thickBot="1">
      <c r="A29" s="43" t="s">
        <v>10</v>
      </c>
      <c r="B29" s="346"/>
      <c r="C29" s="347"/>
      <c r="D29" s="347"/>
      <c r="E29" s="347"/>
      <c r="F29" s="347"/>
      <c r="G29" s="347"/>
      <c r="H29" s="347"/>
      <c r="I29" s="348"/>
      <c r="J29" s="43"/>
      <c r="K29" s="43"/>
      <c r="L29" s="43"/>
      <c r="M29" s="43"/>
      <c r="N29" s="43"/>
      <c r="O29" s="43"/>
      <c r="P29" s="43"/>
      <c r="Q29" s="43"/>
      <c r="R29" s="242"/>
      <c r="S29" s="14"/>
      <c r="T29" s="44"/>
      <c r="U29" s="4" t="s">
        <v>34</v>
      </c>
      <c r="V29" s="10"/>
      <c r="W29" s="12"/>
      <c r="X29" s="55">
        <f>V28*V29*W29</f>
        <v>0</v>
      </c>
      <c r="Y29" s="51">
        <f>IF(V29="",1,0)</f>
        <v>1</v>
      </c>
      <c r="Z29" s="51">
        <f>IF(W29="",1,0)</f>
        <v>1</v>
      </c>
    </row>
    <row r="30" spans="1:30" ht="15.6" customHeight="1">
      <c r="A30" s="43" t="s">
        <v>10</v>
      </c>
      <c r="B30" s="346"/>
      <c r="C30" s="347"/>
      <c r="D30" s="347"/>
      <c r="E30" s="347"/>
      <c r="F30" s="347"/>
      <c r="G30" s="347"/>
      <c r="H30" s="347"/>
      <c r="I30" s="348"/>
      <c r="J30" s="43"/>
      <c r="K30" s="43"/>
      <c r="L30" s="43"/>
      <c r="M30" s="43"/>
      <c r="N30" s="43"/>
      <c r="O30" s="43"/>
      <c r="P30" s="43"/>
      <c r="Q30" s="43"/>
      <c r="R30" s="242"/>
      <c r="S30" s="14"/>
      <c r="T30" s="44"/>
      <c r="U30" t="s">
        <v>113</v>
      </c>
      <c r="V30" s="54" t="s">
        <v>110</v>
      </c>
      <c r="W30" s="52" t="s">
        <v>14</v>
      </c>
      <c r="X30" s="8" t="s">
        <v>15</v>
      </c>
    </row>
    <row r="31" spans="1:30" ht="15.6" customHeight="1">
      <c r="A31" s="43" t="s">
        <v>10</v>
      </c>
      <c r="B31" s="346"/>
      <c r="C31" s="347"/>
      <c r="D31" s="347"/>
      <c r="E31" s="347"/>
      <c r="F31" s="347"/>
      <c r="G31" s="347"/>
      <c r="H31" s="347"/>
      <c r="I31" s="348"/>
      <c r="J31" s="43"/>
      <c r="K31" s="43"/>
      <c r="L31" s="43"/>
      <c r="M31" s="43"/>
      <c r="N31" s="43"/>
      <c r="O31" s="43"/>
      <c r="P31" s="43"/>
      <c r="Q31" s="43"/>
      <c r="R31" s="242"/>
      <c r="S31" s="14"/>
      <c r="T31" s="44"/>
      <c r="U31" s="289" t="s">
        <v>294</v>
      </c>
      <c r="V31" s="294"/>
      <c r="W31" s="295"/>
      <c r="X31" s="6">
        <f t="shared" ref="X31" si="3">W31*V31</f>
        <v>0</v>
      </c>
      <c r="Y31" s="2">
        <f>IF(V31="",1,0)</f>
        <v>1</v>
      </c>
      <c r="Z31" s="2">
        <f>IF(W31="",1,0)</f>
        <v>1</v>
      </c>
    </row>
    <row r="32" spans="1:30" ht="15.6" customHeight="1">
      <c r="A32" s="43"/>
      <c r="B32" s="346"/>
      <c r="C32" s="347"/>
      <c r="D32" s="347"/>
      <c r="E32" s="347"/>
      <c r="F32" s="347"/>
      <c r="G32" s="347"/>
      <c r="H32" s="347"/>
      <c r="I32" s="348"/>
      <c r="J32" s="43"/>
      <c r="K32" s="43"/>
      <c r="L32" s="43"/>
      <c r="M32" s="43"/>
      <c r="N32" s="43"/>
      <c r="O32" s="43"/>
      <c r="P32" s="43"/>
      <c r="Q32" s="43"/>
      <c r="R32" s="242"/>
      <c r="S32" s="14"/>
      <c r="T32" s="44"/>
      <c r="U32" s="4" t="s">
        <v>28</v>
      </c>
      <c r="V32" s="49">
        <f>K47</f>
        <v>0</v>
      </c>
      <c r="W32" s="50">
        <v>250</v>
      </c>
      <c r="X32" s="6">
        <f t="shared" ref="X32:X37" si="4">W32*V32</f>
        <v>0</v>
      </c>
    </row>
    <row r="33" spans="1:30" ht="15.6" customHeight="1">
      <c r="A33" s="43"/>
      <c r="B33" s="346"/>
      <c r="C33" s="347"/>
      <c r="D33" s="347"/>
      <c r="E33" s="347"/>
      <c r="F33" s="347"/>
      <c r="G33" s="347"/>
      <c r="H33" s="347"/>
      <c r="I33" s="348"/>
      <c r="J33" s="43"/>
      <c r="K33" s="43"/>
      <c r="L33" s="43"/>
      <c r="M33" s="43"/>
      <c r="N33" s="43"/>
      <c r="O33" s="43"/>
      <c r="P33" s="43"/>
      <c r="Q33" s="43"/>
      <c r="R33" s="242"/>
      <c r="S33" s="14"/>
      <c r="T33" s="44"/>
      <c r="U33" s="4" t="s">
        <v>155</v>
      </c>
      <c r="V33" s="49">
        <f>L47</f>
        <v>0</v>
      </c>
      <c r="W33" s="50">
        <v>250</v>
      </c>
      <c r="X33" s="6">
        <f t="shared" si="4"/>
        <v>0</v>
      </c>
      <c r="Y33" s="357" t="s">
        <v>314</v>
      </c>
      <c r="Z33" s="359"/>
      <c r="AA33" s="359"/>
      <c r="AB33" s="358"/>
      <c r="AC33" s="5" t="s">
        <v>14</v>
      </c>
      <c r="AD33" s="5" t="s">
        <v>15</v>
      </c>
    </row>
    <row r="34" spans="1:30" ht="15.6" customHeight="1">
      <c r="A34" s="43"/>
      <c r="B34" s="346"/>
      <c r="C34" s="347"/>
      <c r="D34" s="347"/>
      <c r="E34" s="347"/>
      <c r="F34" s="347"/>
      <c r="G34" s="347"/>
      <c r="H34" s="347"/>
      <c r="I34" s="348"/>
      <c r="J34" s="43"/>
      <c r="K34" s="43"/>
      <c r="L34" s="43"/>
      <c r="M34" s="43"/>
      <c r="N34" s="43"/>
      <c r="O34" s="43"/>
      <c r="P34" s="43"/>
      <c r="Q34" s="43"/>
      <c r="R34" s="242"/>
      <c r="S34" s="14"/>
      <c r="T34" s="44"/>
      <c r="U34" s="4" t="s">
        <v>220</v>
      </c>
      <c r="V34" s="49">
        <f>M47</f>
        <v>0</v>
      </c>
      <c r="W34" s="50">
        <v>288</v>
      </c>
      <c r="X34" s="6">
        <f t="shared" si="4"/>
        <v>0</v>
      </c>
      <c r="Y34" s="357" t="s">
        <v>311</v>
      </c>
      <c r="Z34" s="358"/>
      <c r="AA34" s="355"/>
      <c r="AB34" s="356"/>
      <c r="AC34" s="50">
        <v>139</v>
      </c>
      <c r="AD34" s="6">
        <f>AC34*AA34</f>
        <v>0</v>
      </c>
    </row>
    <row r="35" spans="1:30" ht="15.6" customHeight="1">
      <c r="A35" s="43" t="s">
        <v>10</v>
      </c>
      <c r="B35" s="346"/>
      <c r="C35" s="347"/>
      <c r="D35" s="347"/>
      <c r="E35" s="347"/>
      <c r="F35" s="347"/>
      <c r="G35" s="347"/>
      <c r="H35" s="347"/>
      <c r="I35" s="348"/>
      <c r="J35" s="43"/>
      <c r="K35" s="43"/>
      <c r="L35" s="43"/>
      <c r="M35" s="43"/>
      <c r="N35" s="43"/>
      <c r="O35" s="43"/>
      <c r="P35" s="43"/>
      <c r="Q35" s="43"/>
      <c r="R35" s="242"/>
      <c r="S35" s="14"/>
      <c r="T35" s="44"/>
      <c r="U35" s="4" t="s">
        <v>214</v>
      </c>
      <c r="V35" s="49">
        <f>N47</f>
        <v>0</v>
      </c>
      <c r="W35" s="50">
        <v>349</v>
      </c>
      <c r="X35" s="6">
        <f t="shared" si="4"/>
        <v>0</v>
      </c>
      <c r="Y35" s="357" t="s">
        <v>309</v>
      </c>
      <c r="Z35" s="358"/>
      <c r="AA35" s="355"/>
      <c r="AB35" s="356"/>
      <c r="AC35" s="50">
        <v>195</v>
      </c>
      <c r="AD35" s="6">
        <f t="shared" ref="AD35:AD36" si="5">AC35*AA35</f>
        <v>0</v>
      </c>
    </row>
    <row r="36" spans="1:30" ht="15.6" customHeight="1">
      <c r="A36" s="43" t="s">
        <v>10</v>
      </c>
      <c r="B36" s="346"/>
      <c r="C36" s="347"/>
      <c r="D36" s="347"/>
      <c r="E36" s="347"/>
      <c r="F36" s="347"/>
      <c r="G36" s="347"/>
      <c r="H36" s="347"/>
      <c r="I36" s="348"/>
      <c r="J36" s="43"/>
      <c r="K36" s="43"/>
      <c r="L36" s="43"/>
      <c r="M36" s="43"/>
      <c r="N36" s="43"/>
      <c r="O36" s="43"/>
      <c r="P36" s="43"/>
      <c r="Q36" s="43"/>
      <c r="R36" s="242"/>
      <c r="S36" s="14"/>
      <c r="T36" s="44"/>
      <c r="U36" s="289" t="s">
        <v>312</v>
      </c>
      <c r="V36" s="49">
        <f>O47</f>
        <v>0</v>
      </c>
      <c r="W36" s="50">
        <v>471</v>
      </c>
      <c r="X36" s="6">
        <f t="shared" si="4"/>
        <v>0</v>
      </c>
      <c r="Y36" s="357" t="s">
        <v>308</v>
      </c>
      <c r="Z36" s="358"/>
      <c r="AA36" s="355"/>
      <c r="AB36" s="356"/>
      <c r="AC36" s="50">
        <v>250</v>
      </c>
      <c r="AD36" s="6">
        <f t="shared" si="5"/>
        <v>0</v>
      </c>
    </row>
    <row r="37" spans="1:30" ht="15.6" customHeight="1">
      <c r="A37" s="43"/>
      <c r="B37" s="346"/>
      <c r="C37" s="347"/>
      <c r="D37" s="347"/>
      <c r="E37" s="347"/>
      <c r="F37" s="347"/>
      <c r="G37" s="347"/>
      <c r="H37" s="347"/>
      <c r="I37" s="348"/>
      <c r="J37" s="43"/>
      <c r="K37" s="43"/>
      <c r="L37" s="43"/>
      <c r="M37" s="43"/>
      <c r="N37" s="43"/>
      <c r="O37" s="43"/>
      <c r="P37" s="43"/>
      <c r="Q37" s="43"/>
      <c r="R37" s="242"/>
      <c r="S37" s="14"/>
      <c r="T37" s="44"/>
      <c r="U37" s="4" t="s">
        <v>103</v>
      </c>
      <c r="V37" s="10"/>
      <c r="W37" s="53">
        <v>6.5</v>
      </c>
      <c r="X37" s="6">
        <f t="shared" si="4"/>
        <v>0</v>
      </c>
      <c r="Y37" s="290">
        <f>IF(V37=0,1,"")</f>
        <v>1</v>
      </c>
      <c r="Z37" s="349" t="s">
        <v>310</v>
      </c>
      <c r="AA37" s="390"/>
      <c r="AB37" s="390"/>
      <c r="AC37" s="350"/>
      <c r="AD37" s="6">
        <f>SUM(AD34:AD36)</f>
        <v>0</v>
      </c>
    </row>
    <row r="38" spans="1:30" ht="15.6" customHeight="1">
      <c r="A38" s="43"/>
      <c r="B38" s="346"/>
      <c r="C38" s="347"/>
      <c r="D38" s="347"/>
      <c r="E38" s="347"/>
      <c r="F38" s="347"/>
      <c r="G38" s="347"/>
      <c r="H38" s="347"/>
      <c r="I38" s="348"/>
      <c r="J38" s="43"/>
      <c r="K38" s="43"/>
      <c r="L38" s="43"/>
      <c r="M38" s="43"/>
      <c r="N38" s="43"/>
      <c r="O38" s="43"/>
      <c r="P38" s="43"/>
      <c r="Q38" s="43"/>
      <c r="R38" s="242"/>
      <c r="S38" s="14"/>
      <c r="T38" s="44"/>
      <c r="U38" s="4" t="s">
        <v>289</v>
      </c>
      <c r="V38" s="49">
        <f>P47</f>
        <v>0</v>
      </c>
      <c r="W38" s="50">
        <v>513</v>
      </c>
      <c r="X38" s="6">
        <f>V38*W38</f>
        <v>0</v>
      </c>
    </row>
    <row r="39" spans="1:30" ht="15.6" customHeight="1">
      <c r="A39" s="43"/>
      <c r="B39" s="346"/>
      <c r="C39" s="347"/>
      <c r="D39" s="347"/>
      <c r="E39" s="347"/>
      <c r="F39" s="347"/>
      <c r="G39" s="347"/>
      <c r="H39" s="347"/>
      <c r="I39" s="348"/>
      <c r="J39" s="43"/>
      <c r="K39" s="43"/>
      <c r="L39" s="43"/>
      <c r="M39" s="43"/>
      <c r="N39" s="43"/>
      <c r="O39" s="43"/>
      <c r="P39" s="43"/>
      <c r="Q39" s="43"/>
      <c r="R39" s="242"/>
      <c r="S39" s="14"/>
      <c r="T39" s="44"/>
      <c r="U39" s="4" t="s">
        <v>104</v>
      </c>
      <c r="V39" s="10"/>
      <c r="W39" s="53">
        <v>13</v>
      </c>
      <c r="X39" s="6">
        <f>V39*W39</f>
        <v>0</v>
      </c>
      <c r="Y39" s="290">
        <f>IF(V39=0,1,"")</f>
        <v>1</v>
      </c>
    </row>
    <row r="40" spans="1:30" ht="15.6" customHeight="1">
      <c r="A40" s="43"/>
      <c r="B40" s="346"/>
      <c r="C40" s="347"/>
      <c r="D40" s="347"/>
      <c r="E40" s="347"/>
      <c r="F40" s="347"/>
      <c r="G40" s="347"/>
      <c r="H40" s="347"/>
      <c r="I40" s="348"/>
      <c r="J40" s="43"/>
      <c r="K40" s="43"/>
      <c r="L40" s="43"/>
      <c r="M40" s="43"/>
      <c r="N40" s="43"/>
      <c r="O40" s="43"/>
      <c r="P40" s="43"/>
      <c r="Q40" s="43"/>
      <c r="R40" s="242"/>
      <c r="S40" s="14"/>
      <c r="T40" s="44"/>
      <c r="U40" s="289" t="s">
        <v>307</v>
      </c>
      <c r="V40" s="49">
        <f>Q47</f>
        <v>0</v>
      </c>
      <c r="W40" s="50">
        <v>555</v>
      </c>
      <c r="X40" s="6">
        <f>V40*W40</f>
        <v>0</v>
      </c>
    </row>
    <row r="41" spans="1:30" ht="15.6" customHeight="1" thickBot="1">
      <c r="A41" s="43"/>
      <c r="B41" s="346"/>
      <c r="C41" s="347"/>
      <c r="D41" s="347"/>
      <c r="E41" s="347"/>
      <c r="F41" s="347"/>
      <c r="G41" s="347"/>
      <c r="H41" s="347"/>
      <c r="I41" s="348"/>
      <c r="J41" s="43"/>
      <c r="K41" s="43"/>
      <c r="L41" s="43"/>
      <c r="M41" s="43"/>
      <c r="N41" s="43"/>
      <c r="O41" s="43"/>
      <c r="P41" s="43"/>
      <c r="Q41" s="43"/>
      <c r="R41" s="242"/>
      <c r="S41" s="14"/>
      <c r="T41" s="44"/>
      <c r="W41" s="1" t="s">
        <v>20</v>
      </c>
      <c r="X41" s="46">
        <f>SUM(X31:X40)+AD37</f>
        <v>0</v>
      </c>
    </row>
    <row r="42" spans="1:30" ht="15.6" customHeight="1">
      <c r="A42" s="43"/>
      <c r="B42" s="346"/>
      <c r="C42" s="347"/>
      <c r="D42" s="347"/>
      <c r="E42" s="347"/>
      <c r="F42" s="347"/>
      <c r="G42" s="347"/>
      <c r="H42" s="347"/>
      <c r="I42" s="348"/>
      <c r="J42" s="43"/>
      <c r="K42" s="43"/>
      <c r="L42" s="43"/>
      <c r="M42" s="43"/>
      <c r="N42" s="43"/>
      <c r="O42" s="43"/>
      <c r="P42" s="43"/>
      <c r="Q42" s="43"/>
      <c r="R42" s="242"/>
      <c r="S42" s="14"/>
      <c r="T42" s="44"/>
      <c r="U42" t="s">
        <v>112</v>
      </c>
      <c r="V42" t="s">
        <v>110</v>
      </c>
      <c r="W42" t="s">
        <v>111</v>
      </c>
      <c r="X42" t="s">
        <v>15</v>
      </c>
    </row>
    <row r="43" spans="1:30" ht="15.6" customHeight="1">
      <c r="A43" s="43"/>
      <c r="B43" s="346"/>
      <c r="C43" s="347"/>
      <c r="D43" s="347"/>
      <c r="E43" s="347"/>
      <c r="F43" s="347"/>
      <c r="G43" s="347"/>
      <c r="H43" s="347"/>
      <c r="I43" s="348"/>
      <c r="J43" s="43"/>
      <c r="K43" s="43"/>
      <c r="L43" s="43"/>
      <c r="M43" s="43"/>
      <c r="N43" s="43"/>
      <c r="O43" s="43"/>
      <c r="P43" s="43"/>
      <c r="Q43" s="43"/>
      <c r="R43" s="242"/>
      <c r="S43" s="14"/>
      <c r="T43" s="44"/>
      <c r="U43" s="4" t="s">
        <v>290</v>
      </c>
      <c r="V43" s="10"/>
      <c r="W43" s="12"/>
      <c r="X43" s="6">
        <f t="shared" ref="X43:X48" si="6">V43*W43</f>
        <v>0</v>
      </c>
      <c r="Y43" s="2">
        <f t="shared" ref="Y43:Z48" si="7">IF(V43="",1,0)</f>
        <v>1</v>
      </c>
      <c r="Z43" s="2">
        <f t="shared" si="7"/>
        <v>1</v>
      </c>
    </row>
    <row r="44" spans="1:30" ht="15.6" customHeight="1">
      <c r="A44" s="43"/>
      <c r="B44" s="346"/>
      <c r="C44" s="347"/>
      <c r="D44" s="347"/>
      <c r="E44" s="347"/>
      <c r="F44" s="347"/>
      <c r="G44" s="347"/>
      <c r="H44" s="347"/>
      <c r="I44" s="348"/>
      <c r="J44" s="43"/>
      <c r="K44" s="43"/>
      <c r="L44" s="43"/>
      <c r="M44" s="43"/>
      <c r="N44" s="43"/>
      <c r="O44" s="43"/>
      <c r="P44" s="43"/>
      <c r="Q44" s="43"/>
      <c r="R44" s="242"/>
      <c r="S44" s="14"/>
      <c r="T44" s="44"/>
      <c r="U44" s="4" t="s">
        <v>116</v>
      </c>
      <c r="V44" s="10"/>
      <c r="W44" s="12"/>
      <c r="X44" s="6">
        <f t="shared" si="6"/>
        <v>0</v>
      </c>
      <c r="Y44" s="2">
        <f t="shared" si="7"/>
        <v>1</v>
      </c>
      <c r="Z44" s="2">
        <f t="shared" si="7"/>
        <v>1</v>
      </c>
    </row>
    <row r="45" spans="1:30" ht="15.6" customHeight="1">
      <c r="A45" s="43"/>
      <c r="B45" s="346"/>
      <c r="C45" s="347"/>
      <c r="D45" s="347"/>
      <c r="E45" s="347"/>
      <c r="F45" s="347"/>
      <c r="G45" s="347"/>
      <c r="H45" s="347"/>
      <c r="I45" s="348"/>
      <c r="J45" s="43"/>
      <c r="K45" s="43"/>
      <c r="L45" s="43"/>
      <c r="M45" s="43"/>
      <c r="N45" s="43"/>
      <c r="O45" s="43"/>
      <c r="P45" s="43"/>
      <c r="Q45" s="43"/>
      <c r="R45" s="242"/>
      <c r="S45" s="14"/>
      <c r="T45" s="44"/>
      <c r="U45" s="4" t="s">
        <v>114</v>
      </c>
      <c r="V45" s="10"/>
      <c r="W45" s="12"/>
      <c r="X45" s="6">
        <f t="shared" si="6"/>
        <v>0</v>
      </c>
      <c r="Y45" s="2">
        <f t="shared" si="7"/>
        <v>1</v>
      </c>
      <c r="Z45" s="2">
        <f t="shared" si="7"/>
        <v>1</v>
      </c>
    </row>
    <row r="46" spans="1:30" ht="15.6" customHeight="1">
      <c r="A46" s="43" t="s">
        <v>10</v>
      </c>
      <c r="B46" s="346"/>
      <c r="C46" s="347"/>
      <c r="D46" s="347"/>
      <c r="E46" s="347"/>
      <c r="F46" s="347"/>
      <c r="G46" s="347"/>
      <c r="H46" s="347"/>
      <c r="I46" s="348"/>
      <c r="J46" s="43"/>
      <c r="K46" s="43"/>
      <c r="L46" s="43"/>
      <c r="M46" s="43"/>
      <c r="N46" s="43"/>
      <c r="O46" s="43"/>
      <c r="P46" s="43"/>
      <c r="Q46" s="43"/>
      <c r="R46" s="242"/>
      <c r="S46" s="14"/>
      <c r="T46" s="44"/>
      <c r="U46" s="4" t="s">
        <v>115</v>
      </c>
      <c r="V46" s="10"/>
      <c r="W46" s="12"/>
      <c r="X46" s="6">
        <f t="shared" si="6"/>
        <v>0</v>
      </c>
      <c r="Y46" s="2">
        <f t="shared" si="7"/>
        <v>1</v>
      </c>
      <c r="Z46" s="2">
        <f t="shared" si="7"/>
        <v>1</v>
      </c>
    </row>
    <row r="47" spans="1:30" ht="15.6" customHeight="1">
      <c r="A47" s="369" t="s">
        <v>4</v>
      </c>
      <c r="B47" s="369"/>
      <c r="C47" s="369"/>
      <c r="D47" s="369"/>
      <c r="E47" s="369"/>
      <c r="F47" s="369"/>
      <c r="G47" s="369"/>
      <c r="H47" s="369"/>
      <c r="I47" s="369"/>
      <c r="J47" s="369"/>
      <c r="K47" s="13">
        <f t="shared" ref="K47:S47" si="8">SUM(K10:K46)</f>
        <v>0</v>
      </c>
      <c r="L47" s="13">
        <f>SUM(L10:L46)</f>
        <v>0</v>
      </c>
      <c r="M47" s="13">
        <f>SUM(M10:M46)</f>
        <v>0</v>
      </c>
      <c r="N47" s="13">
        <f t="shared" si="8"/>
        <v>0</v>
      </c>
      <c r="O47" s="13">
        <f t="shared" si="8"/>
        <v>0</v>
      </c>
      <c r="P47" s="13">
        <f t="shared" si="8"/>
        <v>0</v>
      </c>
      <c r="Q47" s="13">
        <f>SUM(Q10:Q46)</f>
        <v>0</v>
      </c>
      <c r="R47" s="6">
        <f>SUM(R10:R46)*48</f>
        <v>0</v>
      </c>
      <c r="S47" s="6">
        <f t="shared" si="8"/>
        <v>0</v>
      </c>
      <c r="T47" s="15">
        <f>SUM(T10:T46)</f>
        <v>0</v>
      </c>
      <c r="U47" s="4" t="s">
        <v>105</v>
      </c>
      <c r="V47" s="10"/>
      <c r="W47" s="12"/>
      <c r="X47" s="6">
        <f t="shared" si="6"/>
        <v>0</v>
      </c>
      <c r="Y47" s="2">
        <f t="shared" si="7"/>
        <v>1</v>
      </c>
      <c r="Z47" s="2">
        <f t="shared" si="7"/>
        <v>1</v>
      </c>
    </row>
    <row r="48" spans="1:30" ht="15.6" customHeight="1">
      <c r="U48" s="4" t="s">
        <v>106</v>
      </c>
      <c r="V48" s="10"/>
      <c r="W48" s="12"/>
      <c r="X48" s="6">
        <f t="shared" si="6"/>
        <v>0</v>
      </c>
      <c r="Y48" s="2">
        <f t="shared" si="7"/>
        <v>1</v>
      </c>
      <c r="Z48" s="2">
        <f t="shared" si="7"/>
        <v>1</v>
      </c>
    </row>
    <row r="49" spans="1:34" ht="15.6" customHeight="1" thickBot="1">
      <c r="A49" s="368" t="s">
        <v>12</v>
      </c>
      <c r="B49" s="368"/>
      <c r="C49" s="367">
        <f>X17</f>
        <v>0</v>
      </c>
      <c r="D49" s="367"/>
      <c r="F49" s="368" t="s">
        <v>6</v>
      </c>
      <c r="G49" s="368"/>
      <c r="H49" s="324">
        <f>X41</f>
        <v>0</v>
      </c>
      <c r="I49" s="324"/>
      <c r="J49" s="8"/>
      <c r="K49" s="1"/>
      <c r="L49" s="1"/>
      <c r="M49" s="1"/>
      <c r="N49" s="1" t="s">
        <v>8</v>
      </c>
      <c r="O49" s="324">
        <f>X13</f>
        <v>0</v>
      </c>
      <c r="P49" s="324"/>
      <c r="Q49" s="324"/>
      <c r="R49" s="324"/>
      <c r="S49" s="324"/>
      <c r="T49" s="9"/>
      <c r="W49" s="1" t="s">
        <v>15</v>
      </c>
      <c r="X49" s="46">
        <f>SUM(X43:X48)</f>
        <v>0</v>
      </c>
    </row>
    <row r="50" spans="1:34" ht="15.6" customHeight="1">
      <c r="O50" s="2"/>
      <c r="P50" s="2"/>
      <c r="Q50" s="2"/>
      <c r="R50" s="2"/>
      <c r="S50" s="2"/>
      <c r="V50" t="s">
        <v>110</v>
      </c>
      <c r="W50" t="s">
        <v>14</v>
      </c>
      <c r="X50" t="s">
        <v>15</v>
      </c>
      <c r="AB50" s="218"/>
      <c r="AC50" s="218"/>
      <c r="AD50" s="218"/>
      <c r="AE50" s="218"/>
      <c r="AF50" s="218"/>
      <c r="AG50" s="218"/>
      <c r="AH50" s="218"/>
    </row>
    <row r="51" spans="1:34" ht="15.6" customHeight="1" thickBot="1">
      <c r="A51" s="368" t="s">
        <v>5</v>
      </c>
      <c r="B51" s="368"/>
      <c r="C51" s="324">
        <f>X29</f>
        <v>0</v>
      </c>
      <c r="D51" s="324"/>
      <c r="F51" s="368" t="s">
        <v>7</v>
      </c>
      <c r="G51" s="368"/>
      <c r="H51" s="324">
        <f>AC27</f>
        <v>0</v>
      </c>
      <c r="I51" s="324"/>
      <c r="K51" s="368" t="s">
        <v>9</v>
      </c>
      <c r="L51" s="368"/>
      <c r="M51" s="368"/>
      <c r="N51" s="368"/>
      <c r="O51" s="324">
        <f>AA21+AA20+AA19+AA18</f>
        <v>0</v>
      </c>
      <c r="P51" s="324"/>
      <c r="Q51" s="324"/>
      <c r="R51" s="324"/>
      <c r="S51" s="324"/>
      <c r="T51" s="9"/>
      <c r="U51" s="4" t="s">
        <v>117</v>
      </c>
      <c r="V51" s="10"/>
      <c r="W51" s="10"/>
      <c r="X51" s="55">
        <f>V51*W51</f>
        <v>0</v>
      </c>
      <c r="Y51" s="2">
        <f>IF(V51="",1,0)</f>
        <v>1</v>
      </c>
      <c r="Z51" s="2">
        <f>IF(W51="",1,0)</f>
        <v>1</v>
      </c>
      <c r="AB51" s="218"/>
      <c r="AC51" s="218"/>
      <c r="AD51" s="218"/>
      <c r="AE51" s="218"/>
      <c r="AF51" s="218"/>
      <c r="AG51" s="218"/>
      <c r="AH51" s="218"/>
    </row>
    <row r="52" spans="1:34" ht="15.6" customHeight="1">
      <c r="O52" s="2"/>
      <c r="P52" s="2"/>
      <c r="Q52" s="2"/>
      <c r="R52" s="2"/>
      <c r="S52" s="2"/>
      <c r="T52" s="2"/>
      <c r="U52" t="s">
        <v>109</v>
      </c>
      <c r="V52" t="s">
        <v>110</v>
      </c>
      <c r="W52" t="s">
        <v>14</v>
      </c>
      <c r="X52" t="s">
        <v>15</v>
      </c>
      <c r="AB52" s="218"/>
      <c r="AC52" s="218"/>
      <c r="AD52" s="218"/>
      <c r="AE52" s="218"/>
      <c r="AF52" s="218"/>
      <c r="AG52" s="218"/>
      <c r="AH52" s="218"/>
    </row>
    <row r="53" spans="1:34" ht="15.6" customHeight="1">
      <c r="A53" s="368" t="s">
        <v>36</v>
      </c>
      <c r="B53" s="368"/>
      <c r="C53" s="324">
        <f>X49+X51+X64+R47</f>
        <v>0</v>
      </c>
      <c r="D53" s="324"/>
      <c r="G53" s="1" t="s">
        <v>13</v>
      </c>
      <c r="H53" s="324">
        <f>S47</f>
        <v>0</v>
      </c>
      <c r="I53" s="324"/>
      <c r="N53" s="1" t="s">
        <v>107</v>
      </c>
      <c r="O53" s="324">
        <f>X58+X60+X61+X62+X65+X66</f>
        <v>0</v>
      </c>
      <c r="P53" s="324"/>
      <c r="Q53" s="324"/>
      <c r="R53" s="324"/>
      <c r="S53" s="324"/>
      <c r="T53" s="9"/>
      <c r="U53" s="10"/>
      <c r="V53" s="10"/>
      <c r="W53" s="12"/>
      <c r="X53" s="6">
        <f>W53*V53</f>
        <v>0</v>
      </c>
      <c r="AB53" s="218"/>
      <c r="AC53" s="218"/>
      <c r="AD53" s="218"/>
      <c r="AE53" s="218"/>
      <c r="AF53" s="218"/>
      <c r="AG53" s="218"/>
      <c r="AH53" s="218"/>
    </row>
    <row r="54" spans="1:34" ht="15.6" customHeight="1">
      <c r="U54" s="10"/>
      <c r="V54" s="10"/>
      <c r="W54" s="12"/>
      <c r="X54" s="6">
        <f>W54*V54</f>
        <v>0</v>
      </c>
      <c r="AB54" s="218"/>
      <c r="AC54" s="218"/>
      <c r="AD54" s="218"/>
      <c r="AE54" s="218"/>
      <c r="AF54" s="218"/>
      <c r="AG54" s="218"/>
      <c r="AH54" s="218"/>
    </row>
    <row r="55" spans="1:34" ht="15.6" customHeight="1">
      <c r="A55" s="375" t="s">
        <v>237</v>
      </c>
      <c r="B55" s="375"/>
      <c r="C55" s="324">
        <f>AA22+AA23</f>
        <v>0</v>
      </c>
      <c r="D55" s="324"/>
      <c r="U55" s="10"/>
      <c r="V55" s="10"/>
      <c r="W55" s="12"/>
      <c r="X55" s="6">
        <f>W55*V55</f>
        <v>0</v>
      </c>
      <c r="AB55" s="174"/>
      <c r="AC55" s="174"/>
      <c r="AD55" s="174"/>
      <c r="AE55" s="174"/>
      <c r="AF55" s="174"/>
      <c r="AG55" s="174"/>
      <c r="AH55" s="174"/>
    </row>
    <row r="56" spans="1:34" ht="15.6" customHeight="1">
      <c r="U56" s="10"/>
      <c r="V56" s="10"/>
      <c r="W56" s="12"/>
      <c r="X56" s="6">
        <f>W56*V56</f>
        <v>0</v>
      </c>
      <c r="AB56" s="174"/>
      <c r="AC56" s="174"/>
      <c r="AD56" s="174"/>
      <c r="AE56" s="174"/>
      <c r="AF56" s="174"/>
      <c r="AG56" s="174"/>
      <c r="AH56" s="174"/>
    </row>
    <row r="57" spans="1:34" ht="15.6" customHeight="1">
      <c r="L57" s="374" t="str">
        <f>IF(Y71&gt;0,"NOT ALL FIELDS FILLED IN","")</f>
        <v>NOT ALL FIELDS FILLED IN</v>
      </c>
      <c r="M57" s="374"/>
      <c r="N57" s="374"/>
      <c r="O57" s="374"/>
      <c r="P57" s="374"/>
      <c r="Q57" s="374"/>
      <c r="R57" s="374"/>
      <c r="U57" s="10"/>
      <c r="V57" s="10"/>
      <c r="W57" s="12"/>
      <c r="X57" s="6">
        <f>W57*V57</f>
        <v>0</v>
      </c>
      <c r="AB57" s="174"/>
      <c r="AC57" s="174"/>
      <c r="AD57" s="174"/>
      <c r="AE57" s="174"/>
      <c r="AF57" s="174"/>
      <c r="AG57" s="174"/>
      <c r="AH57" s="174"/>
    </row>
    <row r="58" spans="1:34" ht="15.6" customHeight="1" thickBot="1">
      <c r="A58" t="str">
        <f>'Labor 1'!A58</f>
        <v>REV 03/27/2026</v>
      </c>
      <c r="W58" s="1" t="s">
        <v>15</v>
      </c>
      <c r="X58" s="47">
        <f>SUM(X53:X57)</f>
        <v>0</v>
      </c>
    </row>
    <row r="59" spans="1:34" ht="15.6" customHeight="1">
      <c r="U59" s="2"/>
      <c r="V59" s="205" t="s">
        <v>229</v>
      </c>
      <c r="W59" s="206" t="s">
        <v>14</v>
      </c>
      <c r="X59" s="166" t="s">
        <v>15</v>
      </c>
    </row>
    <row r="60" spans="1:34" ht="15.6" customHeight="1">
      <c r="U60" s="32" t="s">
        <v>226</v>
      </c>
      <c r="V60" s="209"/>
      <c r="W60" s="207">
        <v>275</v>
      </c>
      <c r="X60" s="208">
        <f>V60*W60</f>
        <v>0</v>
      </c>
      <c r="Y60" s="2">
        <f>IF(V60="",1,0)</f>
        <v>1</v>
      </c>
      <c r="Z60" s="2"/>
    </row>
    <row r="61" spans="1:34">
      <c r="U61" s="32" t="s">
        <v>227</v>
      </c>
      <c r="V61" s="209"/>
      <c r="W61" s="207">
        <v>800</v>
      </c>
      <c r="X61" s="208">
        <f>V61*W61</f>
        <v>0</v>
      </c>
      <c r="Y61" s="2">
        <f>IF(V61="",1,0)</f>
        <v>1</v>
      </c>
      <c r="Z61" s="2"/>
    </row>
    <row r="62" spans="1:34">
      <c r="A62" s="364" t="s">
        <v>195</v>
      </c>
      <c r="B62" s="365"/>
      <c r="C62" s="365"/>
      <c r="D62" s="365"/>
      <c r="E62" s="365"/>
      <c r="F62" s="365"/>
      <c r="G62" s="366"/>
      <c r="I62" s="364" t="s">
        <v>194</v>
      </c>
      <c r="J62" s="365"/>
      <c r="K62" s="365"/>
      <c r="L62" s="365"/>
      <c r="M62" s="365"/>
      <c r="N62" s="365"/>
      <c r="O62" s="365"/>
      <c r="P62" s="365"/>
      <c r="Q62" s="365"/>
      <c r="R62" s="365"/>
      <c r="S62" s="366"/>
      <c r="U62" s="32" t="s">
        <v>228</v>
      </c>
      <c r="V62" s="209"/>
      <c r="W62" s="207">
        <v>850</v>
      </c>
      <c r="X62" s="208">
        <f>V62*W62</f>
        <v>0</v>
      </c>
      <c r="Y62" s="2">
        <f>IF(V62="",1,0)</f>
        <v>1</v>
      </c>
    </row>
    <row r="63" spans="1:34">
      <c r="A63" s="327" t="s">
        <v>197</v>
      </c>
      <c r="B63" s="328"/>
      <c r="C63" s="328"/>
      <c r="D63" s="328"/>
      <c r="E63" s="328"/>
      <c r="F63" s="326" t="str">
        <f>IF(V10=0,"",V10*65)</f>
        <v/>
      </c>
      <c r="G63" s="326"/>
      <c r="I63" s="328" t="s">
        <v>197</v>
      </c>
      <c r="J63" s="328"/>
      <c r="K63" s="328"/>
      <c r="L63" s="328"/>
      <c r="M63" s="328"/>
      <c r="N63" s="328"/>
      <c r="O63" s="328"/>
      <c r="P63" s="313"/>
      <c r="Q63" s="326" t="str">
        <f>IF(O49=0,"",O49-F63)</f>
        <v/>
      </c>
      <c r="R63" s="326"/>
      <c r="S63" s="326"/>
      <c r="V63" s="205" t="s">
        <v>230</v>
      </c>
      <c r="W63" s="206" t="s">
        <v>14</v>
      </c>
      <c r="X63" s="166" t="s">
        <v>15</v>
      </c>
    </row>
    <row r="64" spans="1:34">
      <c r="A64" s="327" t="s">
        <v>198</v>
      </c>
      <c r="B64" s="328"/>
      <c r="C64" s="328"/>
      <c r="D64" s="328"/>
      <c r="E64" s="328"/>
      <c r="F64" s="326" t="str">
        <f>IF((V14+V15+V16)=0,"",(V14+V15+V16)*68)</f>
        <v/>
      </c>
      <c r="G64" s="326"/>
      <c r="I64" s="328" t="s">
        <v>198</v>
      </c>
      <c r="J64" s="328"/>
      <c r="K64" s="328"/>
      <c r="L64" s="328"/>
      <c r="M64" s="328"/>
      <c r="N64" s="328"/>
      <c r="O64" s="328"/>
      <c r="P64" s="313"/>
      <c r="Q64" s="326" t="str">
        <f>IF(C49=0,"",C49-F64)</f>
        <v/>
      </c>
      <c r="R64" s="326"/>
      <c r="S64" s="326"/>
      <c r="U64" s="32" t="s">
        <v>102</v>
      </c>
      <c r="V64" s="10"/>
      <c r="W64" s="207">
        <v>85</v>
      </c>
      <c r="X64" s="215">
        <f>V64*W64</f>
        <v>0</v>
      </c>
      <c r="Y64" s="2">
        <f>IF(V64="",1,0)</f>
        <v>1</v>
      </c>
    </row>
    <row r="65" spans="1:28">
      <c r="A65" s="327" t="s">
        <v>6</v>
      </c>
      <c r="B65" s="328"/>
      <c r="C65" s="328"/>
      <c r="D65" s="328"/>
      <c r="E65" s="328"/>
      <c r="F65" s="326" t="str">
        <f>IF($H$49=0,"",$H$49/1.1)</f>
        <v/>
      </c>
      <c r="G65" s="326"/>
      <c r="I65" s="328" t="s">
        <v>6</v>
      </c>
      <c r="J65" s="328"/>
      <c r="K65" s="328"/>
      <c r="L65" s="328"/>
      <c r="M65" s="328"/>
      <c r="N65" s="328"/>
      <c r="O65" s="328"/>
      <c r="P65" s="313"/>
      <c r="Q65" s="326" t="str">
        <f>IF(H49=0,"",H49-F65)</f>
        <v/>
      </c>
      <c r="R65" s="326"/>
      <c r="S65" s="326"/>
      <c r="U65" s="32" t="s">
        <v>291</v>
      </c>
      <c r="V65" s="10"/>
      <c r="W65" s="27"/>
      <c r="X65" s="208">
        <f t="shared" ref="X65:X66" si="9">V65*W65</f>
        <v>0</v>
      </c>
      <c r="Y65" s="2">
        <f t="shared" ref="Y65:Z66" si="10">IF(V65="",1,0)</f>
        <v>1</v>
      </c>
      <c r="Z65" s="2">
        <f t="shared" si="10"/>
        <v>1</v>
      </c>
    </row>
    <row r="66" spans="1:28">
      <c r="A66" s="327" t="s">
        <v>199</v>
      </c>
      <c r="B66" s="328"/>
      <c r="C66" s="328"/>
      <c r="D66" s="328"/>
      <c r="E66" s="328"/>
      <c r="F66" s="326" t="str">
        <f>IF($C$53=0,"",$C$53*0.6)</f>
        <v/>
      </c>
      <c r="G66" s="326"/>
      <c r="I66" s="328" t="s">
        <v>199</v>
      </c>
      <c r="J66" s="328"/>
      <c r="K66" s="328"/>
      <c r="L66" s="328"/>
      <c r="M66" s="328"/>
      <c r="N66" s="328"/>
      <c r="O66" s="328"/>
      <c r="P66" s="313"/>
      <c r="Q66" s="326" t="str">
        <f>IF(C53=0,"",C53-F66)</f>
        <v/>
      </c>
      <c r="R66" s="326"/>
      <c r="S66" s="326"/>
      <c r="U66" s="292" t="s">
        <v>292</v>
      </c>
      <c r="V66" s="10"/>
      <c r="W66" s="27"/>
      <c r="X66" s="208">
        <f t="shared" si="9"/>
        <v>0</v>
      </c>
      <c r="Y66" s="2">
        <f t="shared" si="10"/>
        <v>1</v>
      </c>
      <c r="Z66" s="2">
        <f t="shared" si="10"/>
        <v>1</v>
      </c>
    </row>
    <row r="67" spans="1:28" ht="13.5" thickBot="1">
      <c r="A67" s="327" t="s">
        <v>5</v>
      </c>
      <c r="B67" s="328"/>
      <c r="C67" s="328"/>
      <c r="D67" s="328"/>
      <c r="E67" s="328"/>
      <c r="F67" s="326" t="str">
        <f>IF($X$29=0,"",$X$29)</f>
        <v/>
      </c>
      <c r="G67" s="326"/>
      <c r="I67" s="327" t="s">
        <v>5</v>
      </c>
      <c r="J67" s="328"/>
      <c r="K67" s="328"/>
      <c r="L67" s="328"/>
      <c r="M67" s="328"/>
      <c r="N67" s="328"/>
      <c r="O67" s="328"/>
      <c r="P67" s="313"/>
      <c r="Q67" s="326" t="str">
        <f>IF($X$29=0,"",$X$29-F67)</f>
        <v/>
      </c>
      <c r="R67" s="326"/>
      <c r="S67" s="326"/>
      <c r="U67" s="292" t="s">
        <v>293</v>
      </c>
      <c r="W67" s="1" t="s">
        <v>15</v>
      </c>
      <c r="X67" s="210">
        <f>X60+X61+X62+X64+X65+X66</f>
        <v>0</v>
      </c>
    </row>
    <row r="68" spans="1:28">
      <c r="A68" s="327" t="s">
        <v>7</v>
      </c>
      <c r="B68" s="328"/>
      <c r="C68" s="328"/>
      <c r="D68" s="328"/>
      <c r="E68" s="328"/>
      <c r="F68" s="326" t="str">
        <f>IF($AC$27=0,"",AC27)</f>
        <v/>
      </c>
      <c r="G68" s="326"/>
      <c r="I68" s="327" t="s">
        <v>7</v>
      </c>
      <c r="J68" s="328"/>
      <c r="K68" s="328"/>
      <c r="L68" s="328"/>
      <c r="M68" s="328"/>
      <c r="N68" s="328"/>
      <c r="O68" s="328"/>
      <c r="P68" s="313"/>
      <c r="Q68" s="326" t="str">
        <f>IF($AC$27=0,"",$AC$27-F68)</f>
        <v/>
      </c>
      <c r="R68" s="326"/>
      <c r="S68" s="326"/>
    </row>
    <row r="69" spans="1:28">
      <c r="A69" s="327" t="s">
        <v>13</v>
      </c>
      <c r="B69" s="328"/>
      <c r="C69" s="328"/>
      <c r="D69" s="328"/>
      <c r="E69" s="328"/>
      <c r="F69" s="326" t="str">
        <f>IF($H$53=0,"",$H$53*0.6)</f>
        <v/>
      </c>
      <c r="G69" s="326"/>
      <c r="I69" s="327" t="s">
        <v>13</v>
      </c>
      <c r="J69" s="328"/>
      <c r="K69" s="328"/>
      <c r="L69" s="328"/>
      <c r="M69" s="328"/>
      <c r="N69" s="328"/>
      <c r="O69" s="328"/>
      <c r="P69" s="313"/>
      <c r="Q69" s="326" t="str">
        <f>IF(H53=0,"",H53-F69)</f>
        <v/>
      </c>
      <c r="R69" s="326"/>
      <c r="S69" s="326"/>
      <c r="U69" s="1"/>
      <c r="V69" s="1" t="s">
        <v>21</v>
      </c>
      <c r="W69" s="216">
        <f>O53+H53+C53+C51+H51+O51+O49+H49+C49+C55</f>
        <v>0</v>
      </c>
      <c r="X69" s="8"/>
    </row>
    <row r="70" spans="1:28">
      <c r="A70" s="327" t="s">
        <v>107</v>
      </c>
      <c r="B70" s="328"/>
      <c r="C70" s="328"/>
      <c r="D70" s="328"/>
      <c r="E70" s="328"/>
      <c r="F70" s="326" t="str">
        <f>IF($O$53=0,"",$O$53*0.9)</f>
        <v/>
      </c>
      <c r="G70" s="326"/>
      <c r="I70" s="327" t="s">
        <v>107</v>
      </c>
      <c r="J70" s="328"/>
      <c r="K70" s="328"/>
      <c r="L70" s="328"/>
      <c r="M70" s="328"/>
      <c r="N70" s="328"/>
      <c r="O70" s="328"/>
      <c r="P70" s="313"/>
      <c r="Q70" s="326" t="str">
        <f>IF(O53=0,"",O53-F70)</f>
        <v/>
      </c>
      <c r="R70" s="326"/>
      <c r="S70" s="326"/>
    </row>
    <row r="71" spans="1:28">
      <c r="A71" s="327" t="s">
        <v>9</v>
      </c>
      <c r="B71" s="328"/>
      <c r="C71" s="328"/>
      <c r="D71" s="328"/>
      <c r="E71" s="328"/>
      <c r="F71" s="326" t="str">
        <f>IF($O$51=0,"",$O$51*0.6)</f>
        <v/>
      </c>
      <c r="G71" s="326"/>
      <c r="I71" s="327" t="s">
        <v>9</v>
      </c>
      <c r="J71" s="328"/>
      <c r="K71" s="328"/>
      <c r="L71" s="328"/>
      <c r="M71" s="328"/>
      <c r="N71" s="328"/>
      <c r="O71" s="328"/>
      <c r="P71" s="313"/>
      <c r="Q71" s="326" t="str">
        <f>IF(O51=0,"",O51-F71)</f>
        <v/>
      </c>
      <c r="R71" s="326"/>
      <c r="S71" s="326"/>
      <c r="Y71" s="2">
        <f>Y11+Y12+Y14+Y17+AC18+AC19+AC20+AC21+Y26+Y25+Y28+Y29+Z29+Y43+Z43+Y44+Z44+Y45+Z45+Y46+Z46+Y47+Z47+Y48+Z48+Y51+Z51+Y60++Y61+Y62+Y64+Y15+Y16+AC22+AD22+Y37+Y39+Y65+Z65+Y66+Z66+Y31+Z31+AC23+AD23</f>
        <v>42</v>
      </c>
    </row>
    <row r="72" spans="1:28">
      <c r="A72" s="387" t="s">
        <v>237</v>
      </c>
      <c r="B72" s="328"/>
      <c r="C72" s="328"/>
      <c r="D72" s="328"/>
      <c r="E72" s="328"/>
      <c r="F72" s="326" t="str">
        <f>IF(C55=0,"",C55)</f>
        <v/>
      </c>
      <c r="G72" s="326"/>
      <c r="I72" s="387" t="s">
        <v>237</v>
      </c>
      <c r="J72" s="328"/>
      <c r="K72" s="328"/>
      <c r="L72" s="328"/>
      <c r="M72" s="328"/>
      <c r="N72" s="328"/>
      <c r="O72" s="328"/>
      <c r="P72" s="313"/>
      <c r="Q72" s="326" t="str">
        <f>IF(C55=0,"",C55-F72)</f>
        <v/>
      </c>
      <c r="R72" s="326"/>
      <c r="S72" s="326"/>
    </row>
    <row r="73" spans="1:28">
      <c r="A73" s="332" t="s">
        <v>101</v>
      </c>
      <c r="B73" s="333"/>
      <c r="C73" s="333"/>
      <c r="D73" s="333"/>
      <c r="E73" s="334"/>
      <c r="F73" s="326">
        <f>SUM(F63:G72)</f>
        <v>0</v>
      </c>
      <c r="G73" s="326"/>
      <c r="I73" s="332" t="s">
        <v>196</v>
      </c>
      <c r="J73" s="333"/>
      <c r="K73" s="333"/>
      <c r="L73" s="333"/>
      <c r="M73" s="333"/>
      <c r="N73" s="333"/>
      <c r="O73" s="334"/>
      <c r="P73" s="312"/>
      <c r="Q73" s="326">
        <f>SUM(Q63:S72)</f>
        <v>0</v>
      </c>
      <c r="R73" s="326"/>
      <c r="S73" s="326"/>
      <c r="V73" t="s">
        <v>108</v>
      </c>
    </row>
    <row r="74" spans="1:28">
      <c r="I74" s="329" t="s">
        <v>192</v>
      </c>
      <c r="J74" s="330"/>
      <c r="K74" s="330"/>
      <c r="L74" s="330"/>
      <c r="M74" s="330"/>
      <c r="N74" s="330"/>
      <c r="O74" s="330"/>
      <c r="P74" s="5"/>
      <c r="Q74" s="331">
        <f>IF(Q73=0,0,Q73/W69)</f>
        <v>0</v>
      </c>
      <c r="R74" s="331"/>
      <c r="S74" s="331"/>
      <c r="V74" s="321"/>
      <c r="W74" s="322"/>
      <c r="X74" s="322"/>
      <c r="Y74" s="322"/>
      <c r="Z74" s="322"/>
      <c r="AA74" s="322"/>
      <c r="AB74" s="323"/>
    </row>
    <row r="75" spans="1:28">
      <c r="V75" s="321"/>
      <c r="W75" s="322"/>
      <c r="X75" s="322"/>
      <c r="Y75" s="322"/>
      <c r="Z75" s="322"/>
      <c r="AA75" s="322"/>
      <c r="AB75" s="323"/>
    </row>
    <row r="76" spans="1:28">
      <c r="V76" s="321"/>
      <c r="W76" s="322"/>
      <c r="X76" s="322"/>
      <c r="Y76" s="322"/>
      <c r="Z76" s="322"/>
      <c r="AA76" s="322"/>
      <c r="AB76" s="323"/>
    </row>
    <row r="77" spans="1:28">
      <c r="V77" s="321"/>
      <c r="W77" s="322"/>
      <c r="X77" s="322"/>
      <c r="Y77" s="322"/>
      <c r="Z77" s="322"/>
      <c r="AA77" s="322"/>
      <c r="AB77" s="323"/>
    </row>
    <row r="78" spans="1:28">
      <c r="V78" s="321"/>
      <c r="W78" s="322"/>
      <c r="X78" s="322"/>
      <c r="Y78" s="322"/>
      <c r="Z78" s="322"/>
      <c r="AA78" s="322"/>
      <c r="AB78" s="323"/>
    </row>
    <row r="79" spans="1:28">
      <c r="V79" s="321"/>
      <c r="W79" s="322"/>
      <c r="X79" s="322"/>
      <c r="Y79" s="322"/>
      <c r="Z79" s="322"/>
      <c r="AA79" s="322"/>
      <c r="AB79" s="323"/>
    </row>
    <row r="80" spans="1:28">
      <c r="V80" s="321"/>
      <c r="W80" s="322"/>
      <c r="X80" s="322"/>
      <c r="Y80" s="322"/>
      <c r="Z80" s="322"/>
      <c r="AA80" s="322"/>
      <c r="AB80" s="323"/>
    </row>
  </sheetData>
  <sheetProtection sheet="1" selectLockedCells="1"/>
  <protectedRanges>
    <protectedRange sqref="V18:V23" name="Range1_1"/>
    <protectedRange sqref="Y19:Y21" name="Range2"/>
    <protectedRange sqref="V74:AB80 M6 O6:P6 A10:T46 V11:V12 V64 V25:V26 V28:V29 W29 V37 V39 V43:W48 V51:W51 U53:W57 V60:W61 V62 V14:V16" name="Range1"/>
    <protectedRange sqref="AB35:AB36" name="Range1_2"/>
  </protectedRanges>
  <mergeCells count="139">
    <mergeCell ref="AA17:AB17"/>
    <mergeCell ref="AA18:AB18"/>
    <mergeCell ref="AA19:AB19"/>
    <mergeCell ref="AA20:AB20"/>
    <mergeCell ref="AA21:AB21"/>
    <mergeCell ref="AA22:AB22"/>
    <mergeCell ref="V78:AB78"/>
    <mergeCell ref="V75:AB75"/>
    <mergeCell ref="V76:AB76"/>
    <mergeCell ref="V77:AB77"/>
    <mergeCell ref="V74:AB74"/>
    <mergeCell ref="AA23:AB23"/>
    <mergeCell ref="Y33:AB33"/>
    <mergeCell ref="Y34:Z34"/>
    <mergeCell ref="AA34:AB34"/>
    <mergeCell ref="Y35:Z35"/>
    <mergeCell ref="AA35:AB35"/>
    <mergeCell ref="Y36:Z36"/>
    <mergeCell ref="AA36:AB36"/>
    <mergeCell ref="Z37:AC37"/>
    <mergeCell ref="Z25:AA25"/>
    <mergeCell ref="Z26:AA26"/>
    <mergeCell ref="AA27:AB27"/>
    <mergeCell ref="AC27:AD27"/>
    <mergeCell ref="Y24:Z24"/>
    <mergeCell ref="AA24:AB24"/>
    <mergeCell ref="V79:AB79"/>
    <mergeCell ref="V80:AB80"/>
    <mergeCell ref="F73:G73"/>
    <mergeCell ref="I73:O73"/>
    <mergeCell ref="I68:O68"/>
    <mergeCell ref="A63:E63"/>
    <mergeCell ref="F63:G63"/>
    <mergeCell ref="I63:O63"/>
    <mergeCell ref="I69:O69"/>
    <mergeCell ref="Q69:S69"/>
    <mergeCell ref="A70:E70"/>
    <mergeCell ref="F70:G70"/>
    <mergeCell ref="I70:O70"/>
    <mergeCell ref="Q70:S70"/>
    <mergeCell ref="A69:E69"/>
    <mergeCell ref="F69:G69"/>
    <mergeCell ref="A73:E73"/>
    <mergeCell ref="I74:O74"/>
    <mergeCell ref="Q74:S74"/>
    <mergeCell ref="A71:E71"/>
    <mergeCell ref="F71:G71"/>
    <mergeCell ref="I71:O71"/>
    <mergeCell ref="Q71:S71"/>
    <mergeCell ref="A72:E72"/>
    <mergeCell ref="F72:G72"/>
    <mergeCell ref="I72:O72"/>
    <mergeCell ref="Q72:S72"/>
    <mergeCell ref="Q73:S73"/>
    <mergeCell ref="Q65:S65"/>
    <mergeCell ref="I67:O67"/>
    <mergeCell ref="Q67:S67"/>
    <mergeCell ref="I66:O66"/>
    <mergeCell ref="Q66:S66"/>
    <mergeCell ref="Q68:S68"/>
    <mergeCell ref="A65:E65"/>
    <mergeCell ref="F65:G65"/>
    <mergeCell ref="A68:E68"/>
    <mergeCell ref="F68:G68"/>
    <mergeCell ref="A67:E67"/>
    <mergeCell ref="F67:G67"/>
    <mergeCell ref="A66:E66"/>
    <mergeCell ref="F66:G66"/>
    <mergeCell ref="I65:O65"/>
    <mergeCell ref="B38:I38"/>
    <mergeCell ref="B39:I39"/>
    <mergeCell ref="B40:I40"/>
    <mergeCell ref="B41:I41"/>
    <mergeCell ref="K4:O4"/>
    <mergeCell ref="C4:H4"/>
    <mergeCell ref="K8:Q8"/>
    <mergeCell ref="C6:H6"/>
    <mergeCell ref="A1:V2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A47:J47"/>
    <mergeCell ref="C49:D49"/>
    <mergeCell ref="F49:G49"/>
    <mergeCell ref="C51:D51"/>
    <mergeCell ref="A53:B53"/>
    <mergeCell ref="H53:I53"/>
    <mergeCell ref="F51:G51"/>
    <mergeCell ref="H51:I51"/>
    <mergeCell ref="A51:B51"/>
    <mergeCell ref="H49:I49"/>
    <mergeCell ref="A64:E64"/>
    <mergeCell ref="F64:G64"/>
    <mergeCell ref="I64:O64"/>
    <mergeCell ref="Q64:S64"/>
    <mergeCell ref="O53:S53"/>
    <mergeCell ref="C53:D53"/>
    <mergeCell ref="A62:G62"/>
    <mergeCell ref="O49:S49"/>
    <mergeCell ref="I62:S62"/>
    <mergeCell ref="O51:S51"/>
    <mergeCell ref="K51:N51"/>
    <mergeCell ref="A49:B49"/>
    <mergeCell ref="Q63:S63"/>
    <mergeCell ref="C55:D55"/>
    <mergeCell ref="L57:R57"/>
    <mergeCell ref="A55:B55"/>
    <mergeCell ref="B42:I42"/>
    <mergeCell ref="B43:I43"/>
    <mergeCell ref="B44:I44"/>
    <mergeCell ref="B45:I45"/>
    <mergeCell ref="B46:I46"/>
    <mergeCell ref="B19:I19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</mergeCells>
  <phoneticPr fontId="3" type="noConversion"/>
  <conditionalFormatting sqref="L57">
    <cfRule type="cellIs" dxfId="50" priority="2" stopIfTrue="1" operator="equal">
      <formula>"NOT ALL FIELDS FILLED IN"</formula>
    </cfRule>
  </conditionalFormatting>
  <pageMargins left="0" right="0" top="0" bottom="0" header="0.5" footer="0.5"/>
  <pageSetup scale="88" orientation="portrait" r:id="rId1"/>
  <headerFooter alignWithMargins="0">
    <oddFooter xml:space="preserve">&amp;R
</oddFooter>
  </headerFooter>
  <rowBreaks count="1" manualBreakCount="1">
    <brk id="58" max="16383" man="1"/>
  </rowBreaks>
  <colBreaks count="1" manualBreakCount="1">
    <brk id="20" max="79" man="1"/>
  </colBreaks>
  <ignoredErrors>
    <ignoredError sqref="C4 C6 K4" unlockedFormula="1"/>
    <ignoredError sqref="X13 R47" formula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indexed="51"/>
  </sheetPr>
  <dimension ref="A1:O59"/>
  <sheetViews>
    <sheetView workbookViewId="0">
      <selection activeCell="J32" sqref="J32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" customWidth="1"/>
    <col min="10" max="10" width="14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50" t="s">
        <v>204</v>
      </c>
      <c r="B1" s="450"/>
      <c r="C1" s="450"/>
      <c r="D1" s="450"/>
      <c r="E1" s="450"/>
      <c r="F1" s="450"/>
      <c r="G1" s="450"/>
      <c r="H1" s="450"/>
      <c r="I1" s="450"/>
    </row>
    <row r="3" spans="1:15"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1'!T4="","",'Labor 1'!T4)</f>
        <v/>
      </c>
      <c r="J3" s="2" t="s">
        <v>203</v>
      </c>
      <c r="K3" s="2"/>
    </row>
    <row r="4" spans="1:15" ht="13.5" thickBot="1">
      <c r="J4" s="2" t="s">
        <v>42</v>
      </c>
      <c r="K4" s="306">
        <f>'Material 2'!K4</f>
        <v>0</v>
      </c>
    </row>
    <row r="5" spans="1:15">
      <c r="B5" s="1" t="s">
        <v>43</v>
      </c>
      <c r="C5" s="379" t="str">
        <f>IF('Labor 1'!C6:H6="","",'Labor 1'!C6:H6)</f>
        <v/>
      </c>
      <c r="D5" s="379"/>
      <c r="E5" s="1" t="s">
        <v>44</v>
      </c>
      <c r="F5" s="176">
        <v>2</v>
      </c>
      <c r="G5" s="2" t="s">
        <v>2</v>
      </c>
      <c r="H5" s="180">
        <v>5</v>
      </c>
    </row>
    <row r="6" spans="1:15">
      <c r="C6" s="2"/>
      <c r="F6" s="1"/>
      <c r="G6" s="1"/>
      <c r="H6" s="2"/>
      <c r="I6" s="2"/>
      <c r="J6" s="31"/>
    </row>
    <row r="7" spans="1:15">
      <c r="A7" s="18" t="s">
        <v>205</v>
      </c>
      <c r="B7" s="427" t="s">
        <v>46</v>
      </c>
      <c r="C7" s="428"/>
      <c r="D7" s="427" t="s">
        <v>3</v>
      </c>
      <c r="E7" s="429"/>
      <c r="F7" s="429"/>
      <c r="G7" s="429"/>
      <c r="H7" s="428"/>
      <c r="I7" s="253" t="s">
        <v>205</v>
      </c>
      <c r="J7" s="458" t="s">
        <v>240</v>
      </c>
      <c r="K7" s="345" t="s">
        <v>49</v>
      </c>
      <c r="L7" s="456" t="s">
        <v>193</v>
      </c>
      <c r="M7" s="456" t="s">
        <v>50</v>
      </c>
      <c r="N7" s="456" t="s">
        <v>298</v>
      </c>
      <c r="O7" s="456" t="s">
        <v>101</v>
      </c>
    </row>
    <row r="8" spans="1:15">
      <c r="A8" s="19" t="s">
        <v>206</v>
      </c>
      <c r="B8" s="430"/>
      <c r="C8" s="431"/>
      <c r="D8" s="430"/>
      <c r="E8" s="377"/>
      <c r="F8" s="377"/>
      <c r="G8" s="377"/>
      <c r="H8" s="431"/>
      <c r="I8" s="254" t="s">
        <v>15</v>
      </c>
      <c r="J8" s="459"/>
      <c r="K8" s="460"/>
      <c r="L8" s="457"/>
      <c r="M8" s="457"/>
      <c r="N8" s="457"/>
      <c r="O8" s="457"/>
    </row>
    <row r="9" spans="1:15">
      <c r="A9" s="169"/>
      <c r="B9" s="349" t="str">
        <f>IF('Material 2'!B9:C9=0,"",'Material 2'!B9:C9)</f>
        <v/>
      </c>
      <c r="C9" s="350"/>
      <c r="D9" s="360" t="str">
        <f>IF('Material 2'!D9:F9=0,"",'Material 2'!D9:F9)</f>
        <v/>
      </c>
      <c r="E9" s="361"/>
      <c r="F9" s="361"/>
      <c r="G9" s="361"/>
      <c r="H9" s="362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IF('Material 2'!N9="","",'Material 2'!N9)</f>
        <v/>
      </c>
      <c r="O9" s="21">
        <f>J9+K9</f>
        <v>0</v>
      </c>
    </row>
    <row r="10" spans="1:15">
      <c r="A10" s="169"/>
      <c r="B10" s="349" t="str">
        <f>IF('Material 2'!B10:C10=0,"",'Material 2'!B10:C10)</f>
        <v/>
      </c>
      <c r="C10" s="350"/>
      <c r="D10" s="349" t="str">
        <f>IF('Material 2'!D10:F10=0,"",'Material 2'!D10:F10)</f>
        <v/>
      </c>
      <c r="E10" s="390"/>
      <c r="F10" s="390"/>
      <c r="G10" s="390"/>
      <c r="H10" s="350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IF('Material 2'!N10="","",'Material 2'!N10)</f>
        <v/>
      </c>
      <c r="O10" s="21">
        <f t="shared" ref="O10:O53" si="3">J10+K10</f>
        <v>0</v>
      </c>
    </row>
    <row r="11" spans="1:15">
      <c r="A11" s="169"/>
      <c r="B11" s="349" t="str">
        <f>IF('Material 2'!B11:C11=0,"",'Material 2'!B11:C11)</f>
        <v/>
      </c>
      <c r="C11" s="350"/>
      <c r="D11" s="349" t="str">
        <f>IF('Material 2'!D11:F11=0,"",'Material 2'!D11:F11)</f>
        <v/>
      </c>
      <c r="E11" s="390"/>
      <c r="F11" s="390"/>
      <c r="G11" s="390"/>
      <c r="H11" s="350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IF('Material 2'!N11="","",'Material 2'!N11)</f>
        <v/>
      </c>
      <c r="O11" s="21">
        <f t="shared" si="3"/>
        <v>0</v>
      </c>
    </row>
    <row r="12" spans="1:15">
      <c r="A12" s="169"/>
      <c r="B12" s="349" t="str">
        <f>IF('Material 2'!B12:C12=0,"",'Material 2'!B12:C12)</f>
        <v/>
      </c>
      <c r="C12" s="350"/>
      <c r="D12" s="349" t="str">
        <f>IF('Material 2'!D12:F12=0,"",'Material 2'!D12:F12)</f>
        <v/>
      </c>
      <c r="E12" s="390"/>
      <c r="F12" s="390"/>
      <c r="G12" s="390"/>
      <c r="H12" s="350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IF('Material 2'!N12="","",'Material 2'!N12)</f>
        <v/>
      </c>
      <c r="O12" s="21">
        <f t="shared" si="3"/>
        <v>0</v>
      </c>
    </row>
    <row r="13" spans="1:15">
      <c r="A13" s="169"/>
      <c r="B13" s="349" t="str">
        <f>IF('Material 2'!B13:C13=0,"",'Material 2'!B13:C13)</f>
        <v/>
      </c>
      <c r="C13" s="350"/>
      <c r="D13" s="349" t="str">
        <f>IF('Material 2'!D13:F13=0,"",'Material 2'!D13:F13)</f>
        <v/>
      </c>
      <c r="E13" s="390"/>
      <c r="F13" s="390"/>
      <c r="G13" s="390"/>
      <c r="H13" s="350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IF('Material 2'!N13="","",'Material 2'!N13)</f>
        <v/>
      </c>
      <c r="O13" s="21">
        <f t="shared" si="3"/>
        <v>0</v>
      </c>
    </row>
    <row r="14" spans="1:15">
      <c r="A14" s="169"/>
      <c r="B14" s="349" t="str">
        <f>IF('Material 2'!B14:C14=0,"",'Material 2'!B14:C14)</f>
        <v/>
      </c>
      <c r="C14" s="350"/>
      <c r="D14" s="349" t="str">
        <f>IF('Material 2'!D14:F14=0,"",'Material 2'!D14:F14)</f>
        <v/>
      </c>
      <c r="E14" s="390"/>
      <c r="F14" s="390"/>
      <c r="G14" s="390"/>
      <c r="H14" s="350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IF('Material 2'!N14="","",'Material 2'!N14)</f>
        <v/>
      </c>
      <c r="O14" s="21">
        <f t="shared" si="3"/>
        <v>0</v>
      </c>
    </row>
    <row r="15" spans="1:15">
      <c r="A15" s="169"/>
      <c r="B15" s="349" t="str">
        <f>IF('Material 2'!B15:C15=0,"",'Material 2'!B15:C15)</f>
        <v/>
      </c>
      <c r="C15" s="350"/>
      <c r="D15" s="349" t="str">
        <f>IF('Material 2'!D15:F15=0,"",'Material 2'!D15:F15)</f>
        <v/>
      </c>
      <c r="E15" s="390"/>
      <c r="F15" s="390"/>
      <c r="G15" s="390"/>
      <c r="H15" s="350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IF('Material 2'!N15="","",'Material 2'!N15)</f>
        <v/>
      </c>
      <c r="O15" s="21">
        <f t="shared" si="3"/>
        <v>0</v>
      </c>
    </row>
    <row r="16" spans="1:15">
      <c r="A16" s="169"/>
      <c r="B16" s="349" t="str">
        <f>IF('Material 2'!B16:C16=0,"",'Material 2'!B16:C16)</f>
        <v/>
      </c>
      <c r="C16" s="350"/>
      <c r="D16" s="349" t="str">
        <f>IF('Material 2'!D16:F16=0,"",'Material 2'!D16:F16)</f>
        <v/>
      </c>
      <c r="E16" s="390"/>
      <c r="F16" s="390"/>
      <c r="G16" s="390"/>
      <c r="H16" s="350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IF('Material 2'!N16="","",'Material 2'!N16)</f>
        <v/>
      </c>
      <c r="O16" s="21">
        <f t="shared" si="3"/>
        <v>0</v>
      </c>
    </row>
    <row r="17" spans="1:15">
      <c r="A17" s="169"/>
      <c r="B17" s="349" t="str">
        <f>IF('Material 2'!B17:C17=0,"",'Material 2'!B17:C17)</f>
        <v/>
      </c>
      <c r="C17" s="350"/>
      <c r="D17" s="349" t="str">
        <f>IF('Material 2'!D17:F17=0,"",'Material 2'!D17:F17)</f>
        <v/>
      </c>
      <c r="E17" s="390"/>
      <c r="F17" s="390"/>
      <c r="G17" s="390"/>
      <c r="H17" s="350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IF('Material 2'!N17="","",'Material 2'!N17)</f>
        <v/>
      </c>
      <c r="O17" s="21">
        <f t="shared" si="3"/>
        <v>0</v>
      </c>
    </row>
    <row r="18" spans="1:15">
      <c r="A18" s="169"/>
      <c r="B18" s="349" t="str">
        <f>IF('Material 2'!B18:C18=0,"",'Material 2'!B18:C18)</f>
        <v/>
      </c>
      <c r="C18" s="350"/>
      <c r="D18" s="349" t="str">
        <f>IF('Material 2'!D18:F18=0,"",'Material 2'!D18:F18)</f>
        <v/>
      </c>
      <c r="E18" s="390"/>
      <c r="F18" s="390"/>
      <c r="G18" s="390"/>
      <c r="H18" s="350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IF('Material 2'!N18="","",'Material 2'!N18)</f>
        <v/>
      </c>
      <c r="O18" s="21">
        <f t="shared" si="3"/>
        <v>0</v>
      </c>
    </row>
    <row r="19" spans="1:15">
      <c r="A19" s="169"/>
      <c r="B19" s="349" t="str">
        <f>IF('Material 2'!B19:C19=0,"",'Material 2'!B19:C19)</f>
        <v/>
      </c>
      <c r="C19" s="350"/>
      <c r="D19" s="349" t="str">
        <f>IF('Material 2'!D19:F19=0,"",'Material 2'!D19:F19)</f>
        <v/>
      </c>
      <c r="E19" s="390"/>
      <c r="F19" s="390"/>
      <c r="G19" s="390"/>
      <c r="H19" s="350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IF('Material 2'!N19="","",'Material 2'!N19)</f>
        <v/>
      </c>
      <c r="O19" s="21">
        <f t="shared" si="3"/>
        <v>0</v>
      </c>
    </row>
    <row r="20" spans="1:15">
      <c r="A20" s="169"/>
      <c r="B20" s="349" t="str">
        <f>IF('Material 2'!B20:C20=0,"",'Material 2'!B20:C20)</f>
        <v/>
      </c>
      <c r="C20" s="350"/>
      <c r="D20" s="349" t="str">
        <f>IF('Material 2'!D20:F20=0,"",'Material 2'!D20:F20)</f>
        <v/>
      </c>
      <c r="E20" s="390"/>
      <c r="F20" s="390"/>
      <c r="G20" s="390"/>
      <c r="H20" s="350"/>
      <c r="I20" s="185">
        <f t="shared" si="0"/>
        <v>0</v>
      </c>
      <c r="J20" s="27"/>
      <c r="K20" s="252">
        <f t="shared" si="1"/>
        <v>0</v>
      </c>
      <c r="L20" s="184">
        <v>0.1</v>
      </c>
      <c r="M20" s="22">
        <f t="shared" si="2"/>
        <v>0.9</v>
      </c>
      <c r="N20" s="4" t="str">
        <f>IF('Material 2'!N20="","",'Material 2'!N20)</f>
        <v/>
      </c>
      <c r="O20" s="21">
        <f t="shared" si="3"/>
        <v>0</v>
      </c>
    </row>
    <row r="21" spans="1:15">
      <c r="A21" s="169"/>
      <c r="B21" s="349" t="str">
        <f>IF('Material 2'!B21:C21=0,"",'Material 2'!B21:C21)</f>
        <v/>
      </c>
      <c r="C21" s="350"/>
      <c r="D21" s="349" t="str">
        <f>IF('Material 2'!D21:F21=0,"",'Material 2'!D21:F21)</f>
        <v/>
      </c>
      <c r="E21" s="390"/>
      <c r="F21" s="390"/>
      <c r="G21" s="390"/>
      <c r="H21" s="350"/>
      <c r="I21" s="185">
        <f t="shared" si="0"/>
        <v>0</v>
      </c>
      <c r="J21" s="27"/>
      <c r="K21" s="252">
        <f t="shared" si="1"/>
        <v>0</v>
      </c>
      <c r="L21" s="184">
        <v>0.1</v>
      </c>
      <c r="M21" s="22">
        <f t="shared" si="2"/>
        <v>0.9</v>
      </c>
      <c r="N21" s="4" t="str">
        <f>IF('Material 2'!N21="","",'Material 2'!N21)</f>
        <v/>
      </c>
      <c r="O21" s="21">
        <f t="shared" si="3"/>
        <v>0</v>
      </c>
    </row>
    <row r="22" spans="1:15">
      <c r="A22" s="169"/>
      <c r="B22" s="349" t="str">
        <f>IF('Material 2'!B22:C22=0,"",'Material 2'!B22:C22)</f>
        <v/>
      </c>
      <c r="C22" s="350"/>
      <c r="D22" s="349" t="str">
        <f>IF('Material 2'!D22:F22=0,"",'Material 2'!D22:F22)</f>
        <v/>
      </c>
      <c r="E22" s="390"/>
      <c r="F22" s="390"/>
      <c r="G22" s="390"/>
      <c r="H22" s="350"/>
      <c r="I22" s="185">
        <f t="shared" si="0"/>
        <v>0</v>
      </c>
      <c r="J22" s="27"/>
      <c r="K22" s="252">
        <f t="shared" si="1"/>
        <v>0</v>
      </c>
      <c r="L22" s="184">
        <v>0.1</v>
      </c>
      <c r="M22" s="22">
        <f t="shared" si="2"/>
        <v>0.9</v>
      </c>
      <c r="N22" s="4" t="str">
        <f>IF('Material 2'!N22="","",'Material 2'!N22)</f>
        <v/>
      </c>
      <c r="O22" s="21">
        <f t="shared" si="3"/>
        <v>0</v>
      </c>
    </row>
    <row r="23" spans="1:15">
      <c r="A23" s="169"/>
      <c r="B23" s="349" t="str">
        <f>IF('Material 2'!B23:C23=0,"",'Material 2'!B23:C23)</f>
        <v/>
      </c>
      <c r="C23" s="350"/>
      <c r="D23" s="349" t="str">
        <f>IF('Material 2'!D23:F23=0,"",'Material 2'!D23:F23)</f>
        <v/>
      </c>
      <c r="E23" s="390"/>
      <c r="F23" s="390"/>
      <c r="G23" s="390"/>
      <c r="H23" s="350"/>
      <c r="I23" s="185">
        <f t="shared" si="0"/>
        <v>0</v>
      </c>
      <c r="J23" s="27"/>
      <c r="K23" s="252">
        <f t="shared" si="1"/>
        <v>0</v>
      </c>
      <c r="L23" s="184">
        <v>0.1</v>
      </c>
      <c r="M23" s="22">
        <f t="shared" si="2"/>
        <v>0.9</v>
      </c>
      <c r="N23" s="4" t="str">
        <f>IF('Material 2'!N23="","",'Material 2'!N23)</f>
        <v/>
      </c>
      <c r="O23" s="21">
        <f t="shared" si="3"/>
        <v>0</v>
      </c>
    </row>
    <row r="24" spans="1:15">
      <c r="A24" s="169"/>
      <c r="B24" s="349" t="str">
        <f>IF('Material 2'!B24:C24=0,"",'Material 2'!B24:C24)</f>
        <v/>
      </c>
      <c r="C24" s="350"/>
      <c r="D24" s="349" t="str">
        <f>IF('Material 2'!D24:F24=0,"",'Material 2'!D24:F24)</f>
        <v/>
      </c>
      <c r="E24" s="390"/>
      <c r="F24" s="390"/>
      <c r="G24" s="390"/>
      <c r="H24" s="350"/>
      <c r="I24" s="185">
        <f t="shared" si="0"/>
        <v>0</v>
      </c>
      <c r="J24" s="27"/>
      <c r="K24" s="252">
        <f t="shared" si="1"/>
        <v>0</v>
      </c>
      <c r="L24" s="184">
        <v>0.1</v>
      </c>
      <c r="M24" s="22">
        <f t="shared" si="2"/>
        <v>0.9</v>
      </c>
      <c r="N24" s="4" t="str">
        <f>IF('Material 2'!N24="","",'Material 2'!N24)</f>
        <v/>
      </c>
      <c r="O24" s="21">
        <f t="shared" si="3"/>
        <v>0</v>
      </c>
    </row>
    <row r="25" spans="1:15">
      <c r="A25" s="169"/>
      <c r="B25" s="349" t="str">
        <f>IF('Material 2'!B25:C25=0,"",'Material 2'!B25:C25)</f>
        <v/>
      </c>
      <c r="C25" s="350"/>
      <c r="D25" s="349" t="str">
        <f>IF('Material 2'!D25:F25=0,"",'Material 2'!D25:F25)</f>
        <v/>
      </c>
      <c r="E25" s="390"/>
      <c r="F25" s="390"/>
      <c r="G25" s="390"/>
      <c r="H25" s="350"/>
      <c r="I25" s="185">
        <f t="shared" si="0"/>
        <v>0</v>
      </c>
      <c r="J25" s="27"/>
      <c r="K25" s="252">
        <f t="shared" si="1"/>
        <v>0</v>
      </c>
      <c r="L25" s="184">
        <v>0.1</v>
      </c>
      <c r="M25" s="22">
        <f t="shared" si="2"/>
        <v>0.9</v>
      </c>
      <c r="N25" s="4" t="str">
        <f>IF('Material 2'!N25="","",'Material 2'!N25)</f>
        <v/>
      </c>
      <c r="O25" s="21">
        <f t="shared" si="3"/>
        <v>0</v>
      </c>
    </row>
    <row r="26" spans="1:15">
      <c r="A26" s="169"/>
      <c r="B26" s="349" t="str">
        <f>IF('Material 2'!B26:C26=0,"",'Material 2'!B26:C26)</f>
        <v/>
      </c>
      <c r="C26" s="350"/>
      <c r="D26" s="349" t="str">
        <f>IF('Material 2'!D26:F26=0,"",'Material 2'!D26:F26)</f>
        <v/>
      </c>
      <c r="E26" s="390"/>
      <c r="F26" s="390"/>
      <c r="G26" s="390"/>
      <c r="H26" s="350"/>
      <c r="I26" s="185">
        <f t="shared" si="0"/>
        <v>0</v>
      </c>
      <c r="J26" s="27"/>
      <c r="K26" s="252">
        <f t="shared" si="1"/>
        <v>0</v>
      </c>
      <c r="L26" s="184">
        <v>0.1</v>
      </c>
      <c r="M26" s="22">
        <f t="shared" si="2"/>
        <v>0.9</v>
      </c>
      <c r="N26" s="4" t="str">
        <f>IF('Material 2'!N26="","",'Material 2'!N26)</f>
        <v/>
      </c>
      <c r="O26" s="21">
        <f t="shared" si="3"/>
        <v>0</v>
      </c>
    </row>
    <row r="27" spans="1:15">
      <c r="A27" s="169"/>
      <c r="B27" s="349" t="str">
        <f>IF('Material 2'!B27:C27=0,"",'Material 2'!B27:C27)</f>
        <v/>
      </c>
      <c r="C27" s="350"/>
      <c r="D27" s="349" t="str">
        <f>IF('Material 2'!D27:F27=0,"",'Material 2'!D27:F27)</f>
        <v/>
      </c>
      <c r="E27" s="390"/>
      <c r="F27" s="390"/>
      <c r="G27" s="390"/>
      <c r="H27" s="350"/>
      <c r="I27" s="185">
        <f t="shared" si="0"/>
        <v>0</v>
      </c>
      <c r="J27" s="27"/>
      <c r="K27" s="252">
        <f t="shared" si="1"/>
        <v>0</v>
      </c>
      <c r="L27" s="184">
        <v>0.1</v>
      </c>
      <c r="M27" s="22">
        <f t="shared" si="2"/>
        <v>0.9</v>
      </c>
      <c r="N27" s="4" t="str">
        <f>IF('Material 2'!N27="","",'Material 2'!N27)</f>
        <v/>
      </c>
      <c r="O27" s="21">
        <f t="shared" si="3"/>
        <v>0</v>
      </c>
    </row>
    <row r="28" spans="1:15">
      <c r="A28" s="169"/>
      <c r="B28" s="349" t="str">
        <f>IF('Material 2'!B28:C28=0,"",'Material 2'!B28:C28)</f>
        <v/>
      </c>
      <c r="C28" s="350"/>
      <c r="D28" s="349" t="str">
        <f>IF('Material 2'!D28:F28=0,"",'Material 2'!D28:F28)</f>
        <v/>
      </c>
      <c r="E28" s="390"/>
      <c r="F28" s="390"/>
      <c r="G28" s="390"/>
      <c r="H28" s="350"/>
      <c r="I28" s="185">
        <f t="shared" si="0"/>
        <v>0</v>
      </c>
      <c r="J28" s="27"/>
      <c r="K28" s="252">
        <f t="shared" si="1"/>
        <v>0</v>
      </c>
      <c r="L28" s="184">
        <v>0.1</v>
      </c>
      <c r="M28" s="22">
        <f t="shared" si="2"/>
        <v>0.9</v>
      </c>
      <c r="N28" s="4" t="str">
        <f>IF('Material 2'!N28="","",'Material 2'!N28)</f>
        <v/>
      </c>
      <c r="O28" s="21">
        <f t="shared" si="3"/>
        <v>0</v>
      </c>
    </row>
    <row r="29" spans="1:15">
      <c r="A29" s="169"/>
      <c r="B29" s="349" t="str">
        <f>IF('Material 2'!B29:C29=0,"",'Material 2'!B29:C29)</f>
        <v/>
      </c>
      <c r="C29" s="350"/>
      <c r="D29" s="349" t="str">
        <f>IF('Material 2'!D29:F29=0,"",'Material 2'!D29:F29)</f>
        <v/>
      </c>
      <c r="E29" s="390"/>
      <c r="F29" s="390"/>
      <c r="G29" s="390"/>
      <c r="H29" s="350"/>
      <c r="I29" s="185">
        <f t="shared" si="0"/>
        <v>0</v>
      </c>
      <c r="J29" s="27"/>
      <c r="K29" s="252">
        <f t="shared" si="1"/>
        <v>0</v>
      </c>
      <c r="L29" s="184">
        <v>0.1</v>
      </c>
      <c r="M29" s="22">
        <f t="shared" si="2"/>
        <v>0.9</v>
      </c>
      <c r="N29" s="4" t="str">
        <f>IF('Material 2'!N29="","",'Material 2'!N29)</f>
        <v/>
      </c>
      <c r="O29" s="21">
        <f t="shared" si="3"/>
        <v>0</v>
      </c>
    </row>
    <row r="30" spans="1:15">
      <c r="A30" s="169"/>
      <c r="B30" s="349" t="str">
        <f>IF('Material 2'!B30:C30=0,"",'Material 2'!B30:C30)</f>
        <v/>
      </c>
      <c r="C30" s="350"/>
      <c r="D30" s="349" t="str">
        <f>IF('Material 2'!D30:F30=0,"",'Material 2'!D30:F30)</f>
        <v/>
      </c>
      <c r="E30" s="390"/>
      <c r="F30" s="390"/>
      <c r="G30" s="390"/>
      <c r="H30" s="350"/>
      <c r="I30" s="185">
        <f t="shared" si="0"/>
        <v>0</v>
      </c>
      <c r="J30" s="27"/>
      <c r="K30" s="252">
        <f t="shared" si="1"/>
        <v>0</v>
      </c>
      <c r="L30" s="184">
        <v>0.1</v>
      </c>
      <c r="M30" s="22">
        <f t="shared" si="2"/>
        <v>0.9</v>
      </c>
      <c r="N30" s="4" t="str">
        <f>IF('Material 2'!N30="","",'Material 2'!N30)</f>
        <v/>
      </c>
      <c r="O30" s="21">
        <f t="shared" si="3"/>
        <v>0</v>
      </c>
    </row>
    <row r="31" spans="1:15">
      <c r="A31" s="169"/>
      <c r="B31" s="349" t="str">
        <f>IF('Material 2'!B31:C31=0,"",'Material 2'!B31:C31)</f>
        <v/>
      </c>
      <c r="C31" s="350"/>
      <c r="D31" s="349" t="str">
        <f>IF('Material 2'!D31:F31=0,"",'Material 2'!D31:F31)</f>
        <v/>
      </c>
      <c r="E31" s="390"/>
      <c r="F31" s="390"/>
      <c r="G31" s="390"/>
      <c r="H31" s="350"/>
      <c r="I31" s="185">
        <f t="shared" si="0"/>
        <v>0</v>
      </c>
      <c r="J31" s="27"/>
      <c r="K31" s="252">
        <f t="shared" si="1"/>
        <v>0</v>
      </c>
      <c r="L31" s="184">
        <v>0.1</v>
      </c>
      <c r="M31" s="22">
        <f t="shared" si="2"/>
        <v>0.9</v>
      </c>
      <c r="N31" s="4" t="str">
        <f>IF('Material 2'!N31="","",'Material 2'!N31)</f>
        <v/>
      </c>
      <c r="O31" s="21">
        <f t="shared" si="3"/>
        <v>0</v>
      </c>
    </row>
    <row r="32" spans="1:15">
      <c r="A32" s="169"/>
      <c r="B32" s="349" t="str">
        <f>IF('Material 2'!B32:C32=0,"",'Material 2'!B32:C32)</f>
        <v/>
      </c>
      <c r="C32" s="350"/>
      <c r="D32" s="349" t="str">
        <f>IF('Material 2'!D32:F32=0,"",'Material 2'!D32:F32)</f>
        <v/>
      </c>
      <c r="E32" s="390"/>
      <c r="F32" s="390"/>
      <c r="G32" s="390"/>
      <c r="H32" s="350"/>
      <c r="I32" s="185">
        <f t="shared" si="0"/>
        <v>0</v>
      </c>
      <c r="J32" s="27"/>
      <c r="K32" s="252">
        <f t="shared" si="1"/>
        <v>0</v>
      </c>
      <c r="L32" s="184">
        <v>0.1</v>
      </c>
      <c r="M32" s="22">
        <f t="shared" si="2"/>
        <v>0.9</v>
      </c>
      <c r="N32" s="4" t="str">
        <f>IF('Material 2'!N32="","",'Material 2'!N32)</f>
        <v/>
      </c>
      <c r="O32" s="21">
        <f t="shared" si="3"/>
        <v>0</v>
      </c>
    </row>
    <row r="33" spans="1:15">
      <c r="A33" s="169"/>
      <c r="B33" s="349" t="str">
        <f>IF('Material 2'!B33:C33=0,"",'Material 2'!B33:C33)</f>
        <v/>
      </c>
      <c r="C33" s="350"/>
      <c r="D33" s="349" t="str">
        <f>IF('Material 2'!D33:F33=0,"",'Material 2'!D33:F33)</f>
        <v/>
      </c>
      <c r="E33" s="390"/>
      <c r="F33" s="390"/>
      <c r="G33" s="390"/>
      <c r="H33" s="350"/>
      <c r="I33" s="185">
        <f t="shared" si="0"/>
        <v>0</v>
      </c>
      <c r="J33" s="27"/>
      <c r="K33" s="252">
        <f t="shared" si="1"/>
        <v>0</v>
      </c>
      <c r="L33" s="184">
        <v>0.1</v>
      </c>
      <c r="M33" s="22">
        <f t="shared" si="2"/>
        <v>0.9</v>
      </c>
      <c r="N33" s="4" t="str">
        <f>IF('Material 2'!N33="","",'Material 2'!N33)</f>
        <v/>
      </c>
      <c r="O33" s="21">
        <f t="shared" si="3"/>
        <v>0</v>
      </c>
    </row>
    <row r="34" spans="1:15">
      <c r="A34" s="169"/>
      <c r="B34" s="349" t="str">
        <f>IF('Material 2'!B34:C34=0,"",'Material 2'!B34:C34)</f>
        <v/>
      </c>
      <c r="C34" s="350"/>
      <c r="D34" s="349" t="str">
        <f>IF('Material 2'!D34:F34=0,"",'Material 2'!D34:F34)</f>
        <v/>
      </c>
      <c r="E34" s="390"/>
      <c r="F34" s="390"/>
      <c r="G34" s="390"/>
      <c r="H34" s="350"/>
      <c r="I34" s="185">
        <f t="shared" si="0"/>
        <v>0</v>
      </c>
      <c r="J34" s="27"/>
      <c r="K34" s="252">
        <f t="shared" si="1"/>
        <v>0</v>
      </c>
      <c r="L34" s="184">
        <v>0.1</v>
      </c>
      <c r="M34" s="22">
        <f t="shared" si="2"/>
        <v>0.9</v>
      </c>
      <c r="N34" s="4" t="str">
        <f>IF('Material 2'!N34="","",'Material 2'!N34)</f>
        <v/>
      </c>
      <c r="O34" s="21">
        <f t="shared" si="3"/>
        <v>0</v>
      </c>
    </row>
    <row r="35" spans="1:15">
      <c r="A35" s="169"/>
      <c r="B35" s="349" t="str">
        <f>IF('Material 2'!B35:C35=0,"",'Material 2'!B35:C35)</f>
        <v/>
      </c>
      <c r="C35" s="350"/>
      <c r="D35" s="349" t="str">
        <f>IF('Material 2'!D35:F35=0,"",'Material 2'!D35:F35)</f>
        <v/>
      </c>
      <c r="E35" s="390"/>
      <c r="F35" s="390"/>
      <c r="G35" s="390"/>
      <c r="H35" s="350"/>
      <c r="I35" s="185">
        <f t="shared" si="0"/>
        <v>0</v>
      </c>
      <c r="J35" s="27"/>
      <c r="K35" s="252">
        <f t="shared" si="1"/>
        <v>0</v>
      </c>
      <c r="L35" s="184">
        <v>0.1</v>
      </c>
      <c r="M35" s="22">
        <f t="shared" si="2"/>
        <v>0.9</v>
      </c>
      <c r="N35" s="4" t="str">
        <f>IF('Material 2'!N35="","",'Material 2'!N35)</f>
        <v/>
      </c>
      <c r="O35" s="21">
        <f t="shared" si="3"/>
        <v>0</v>
      </c>
    </row>
    <row r="36" spans="1:15">
      <c r="A36" s="169"/>
      <c r="B36" s="349" t="str">
        <f>IF('Material 2'!B36:C36=0,"",'Material 2'!B36:C36)</f>
        <v/>
      </c>
      <c r="C36" s="350"/>
      <c r="D36" s="349" t="str">
        <f>IF('Material 2'!D36:F36=0,"",'Material 2'!D36:F36)</f>
        <v/>
      </c>
      <c r="E36" s="390"/>
      <c r="F36" s="390"/>
      <c r="G36" s="390"/>
      <c r="H36" s="350"/>
      <c r="I36" s="185">
        <f t="shared" si="0"/>
        <v>0</v>
      </c>
      <c r="J36" s="27"/>
      <c r="K36" s="252">
        <f t="shared" si="1"/>
        <v>0</v>
      </c>
      <c r="L36" s="184">
        <v>0.1</v>
      </c>
      <c r="M36" s="22">
        <f t="shared" si="2"/>
        <v>0.9</v>
      </c>
      <c r="N36" s="4" t="str">
        <f>IF('Material 2'!N36="","",'Material 2'!N36)</f>
        <v/>
      </c>
      <c r="O36" s="21">
        <f t="shared" si="3"/>
        <v>0</v>
      </c>
    </row>
    <row r="37" spans="1:15">
      <c r="A37" s="169"/>
      <c r="B37" s="349" t="str">
        <f>IF('Material 2'!B37:C37=0,"",'Material 2'!B37:C37)</f>
        <v/>
      </c>
      <c r="C37" s="350"/>
      <c r="D37" s="349" t="str">
        <f>IF('Material 2'!D37:F37=0,"",'Material 2'!D37:F37)</f>
        <v/>
      </c>
      <c r="E37" s="390"/>
      <c r="F37" s="390"/>
      <c r="G37" s="390"/>
      <c r="H37" s="350"/>
      <c r="I37" s="185">
        <f t="shared" si="0"/>
        <v>0</v>
      </c>
      <c r="J37" s="27"/>
      <c r="K37" s="252">
        <f t="shared" si="1"/>
        <v>0</v>
      </c>
      <c r="L37" s="184">
        <v>0.1</v>
      </c>
      <c r="M37" s="22">
        <f t="shared" si="2"/>
        <v>0.9</v>
      </c>
      <c r="N37" s="4" t="str">
        <f>IF('Material 2'!N37="","",'Material 2'!N37)</f>
        <v/>
      </c>
      <c r="O37" s="21">
        <f t="shared" si="3"/>
        <v>0</v>
      </c>
    </row>
    <row r="38" spans="1:15">
      <c r="A38" s="169"/>
      <c r="B38" s="349" t="str">
        <f>IF('Material 2'!B38:C38=0,"",'Material 2'!B38:C38)</f>
        <v/>
      </c>
      <c r="C38" s="350"/>
      <c r="D38" s="349" t="str">
        <f>IF('Material 2'!D38:F38=0,"",'Material 2'!D38:F38)</f>
        <v/>
      </c>
      <c r="E38" s="390"/>
      <c r="F38" s="390"/>
      <c r="G38" s="390"/>
      <c r="H38" s="350"/>
      <c r="I38" s="185">
        <f t="shared" si="0"/>
        <v>0</v>
      </c>
      <c r="J38" s="27"/>
      <c r="K38" s="252">
        <f t="shared" si="1"/>
        <v>0</v>
      </c>
      <c r="L38" s="184">
        <v>0.1</v>
      </c>
      <c r="M38" s="22">
        <f t="shared" si="2"/>
        <v>0.9</v>
      </c>
      <c r="N38" s="4" t="str">
        <f>IF('Material 2'!N38="","",'Material 2'!N38)</f>
        <v/>
      </c>
      <c r="O38" s="21">
        <f t="shared" si="3"/>
        <v>0</v>
      </c>
    </row>
    <row r="39" spans="1:15">
      <c r="A39" s="169"/>
      <c r="B39" s="349" t="str">
        <f>IF('Material 2'!B39:C39=0,"",'Material 2'!B39:C39)</f>
        <v/>
      </c>
      <c r="C39" s="350"/>
      <c r="D39" s="349" t="str">
        <f>IF('Material 2'!D39:F39=0,"",'Material 2'!D39:F39)</f>
        <v/>
      </c>
      <c r="E39" s="390"/>
      <c r="F39" s="390"/>
      <c r="G39" s="390"/>
      <c r="H39" s="350"/>
      <c r="I39" s="185">
        <f t="shared" si="0"/>
        <v>0</v>
      </c>
      <c r="J39" s="27"/>
      <c r="K39" s="252">
        <f t="shared" si="1"/>
        <v>0</v>
      </c>
      <c r="L39" s="184">
        <v>0.1</v>
      </c>
      <c r="M39" s="22">
        <f t="shared" si="2"/>
        <v>0.9</v>
      </c>
      <c r="N39" s="4" t="str">
        <f>IF('Material 2'!N39="","",'Material 2'!N39)</f>
        <v/>
      </c>
      <c r="O39" s="21">
        <f t="shared" si="3"/>
        <v>0</v>
      </c>
    </row>
    <row r="40" spans="1:15">
      <c r="A40" s="169"/>
      <c r="B40" s="349" t="str">
        <f>IF('Material 2'!B40:C40=0,"",'Material 2'!B40:C40)</f>
        <v/>
      </c>
      <c r="C40" s="350"/>
      <c r="D40" s="349" t="str">
        <f>IF('Material 2'!D40:F40=0,"",'Material 2'!D40:F40)</f>
        <v/>
      </c>
      <c r="E40" s="390"/>
      <c r="F40" s="390"/>
      <c r="G40" s="390"/>
      <c r="H40" s="350"/>
      <c r="I40" s="185">
        <f t="shared" si="0"/>
        <v>0</v>
      </c>
      <c r="J40" s="27"/>
      <c r="K40" s="252">
        <f t="shared" si="1"/>
        <v>0</v>
      </c>
      <c r="L40" s="184">
        <v>0.1</v>
      </c>
      <c r="M40" s="22">
        <f t="shared" si="2"/>
        <v>0.9</v>
      </c>
      <c r="N40" s="4" t="str">
        <f>IF('Material 2'!N40="","",'Material 2'!N40)</f>
        <v/>
      </c>
      <c r="O40" s="21">
        <f t="shared" si="3"/>
        <v>0</v>
      </c>
    </row>
    <row r="41" spans="1:15">
      <c r="A41" s="169"/>
      <c r="B41" s="349" t="str">
        <f>IF('Material 2'!B41:C41=0,"",'Material 2'!B41:C41)</f>
        <v/>
      </c>
      <c r="C41" s="350"/>
      <c r="D41" s="349" t="str">
        <f>IF('Material 2'!D41:F41=0,"",'Material 2'!D41:F41)</f>
        <v/>
      </c>
      <c r="E41" s="390"/>
      <c r="F41" s="390"/>
      <c r="G41" s="390"/>
      <c r="H41" s="350"/>
      <c r="I41" s="185">
        <f t="shared" si="0"/>
        <v>0</v>
      </c>
      <c r="J41" s="27"/>
      <c r="K41" s="252">
        <f t="shared" si="1"/>
        <v>0</v>
      </c>
      <c r="L41" s="184">
        <v>0.1</v>
      </c>
      <c r="M41" s="22">
        <f t="shared" si="2"/>
        <v>0.9</v>
      </c>
      <c r="N41" s="4" t="str">
        <f>IF('Material 2'!N41="","",'Material 2'!N41)</f>
        <v/>
      </c>
      <c r="O41" s="21">
        <f t="shared" si="3"/>
        <v>0</v>
      </c>
    </row>
    <row r="42" spans="1:15">
      <c r="A42" s="169"/>
      <c r="B42" s="349" t="str">
        <f>IF('Material 2'!B42:C42=0,"",'Material 2'!B42:C42)</f>
        <v/>
      </c>
      <c r="C42" s="350"/>
      <c r="D42" s="349" t="str">
        <f>IF('Material 2'!D42:F42=0,"",'Material 2'!D42:F42)</f>
        <v/>
      </c>
      <c r="E42" s="390"/>
      <c r="F42" s="390"/>
      <c r="G42" s="390"/>
      <c r="H42" s="350"/>
      <c r="I42" s="185">
        <f t="shared" si="0"/>
        <v>0</v>
      </c>
      <c r="J42" s="27"/>
      <c r="K42" s="252">
        <f t="shared" si="1"/>
        <v>0</v>
      </c>
      <c r="L42" s="184">
        <v>0.1</v>
      </c>
      <c r="M42" s="22">
        <f t="shared" si="2"/>
        <v>0.9</v>
      </c>
      <c r="N42" s="4" t="str">
        <f>IF('Material 2'!N42="","",'Material 2'!N42)</f>
        <v/>
      </c>
      <c r="O42" s="21">
        <f t="shared" si="3"/>
        <v>0</v>
      </c>
    </row>
    <row r="43" spans="1:15">
      <c r="A43" s="169"/>
      <c r="B43" s="349" t="str">
        <f>IF('Material 2'!B43:C43=0,"",'Material 2'!B43:C43)</f>
        <v/>
      </c>
      <c r="C43" s="350"/>
      <c r="D43" s="349" t="str">
        <f>IF('Material 2'!D43:F43=0,"",'Material 2'!D43:F43)</f>
        <v/>
      </c>
      <c r="E43" s="390"/>
      <c r="F43" s="390"/>
      <c r="G43" s="390"/>
      <c r="H43" s="350"/>
      <c r="I43" s="185">
        <f t="shared" si="0"/>
        <v>0</v>
      </c>
      <c r="J43" s="27"/>
      <c r="K43" s="252">
        <f t="shared" si="1"/>
        <v>0</v>
      </c>
      <c r="L43" s="184">
        <v>0.1</v>
      </c>
      <c r="M43" s="22">
        <f t="shared" si="2"/>
        <v>0.9</v>
      </c>
      <c r="N43" s="4" t="str">
        <f>IF('Material 2'!N43="","",'Material 2'!N43)</f>
        <v/>
      </c>
      <c r="O43" s="21">
        <f t="shared" si="3"/>
        <v>0</v>
      </c>
    </row>
    <row r="44" spans="1:15">
      <c r="A44" s="169"/>
      <c r="B44" s="349" t="str">
        <f>IF('Material 2'!B44:C44=0,"",'Material 2'!B44:C44)</f>
        <v/>
      </c>
      <c r="C44" s="350"/>
      <c r="D44" s="349" t="str">
        <f>IF('Material 2'!D44:F44=0,"",'Material 2'!D44:F44)</f>
        <v/>
      </c>
      <c r="E44" s="390"/>
      <c r="F44" s="390"/>
      <c r="G44" s="390"/>
      <c r="H44" s="350"/>
      <c r="I44" s="185">
        <f t="shared" si="0"/>
        <v>0</v>
      </c>
      <c r="J44" s="27"/>
      <c r="K44" s="252">
        <f t="shared" si="1"/>
        <v>0</v>
      </c>
      <c r="L44" s="184">
        <v>0.1</v>
      </c>
      <c r="M44" s="22">
        <f t="shared" si="2"/>
        <v>0.9</v>
      </c>
      <c r="N44" s="4" t="str">
        <f>IF('Material 2'!N44="","",'Material 2'!N44)</f>
        <v/>
      </c>
      <c r="O44" s="21">
        <f t="shared" si="3"/>
        <v>0</v>
      </c>
    </row>
    <row r="45" spans="1:15">
      <c r="A45" s="169"/>
      <c r="B45" s="349" t="str">
        <f>IF('Material 2'!B45:C45=0,"",'Material 2'!B45:C45)</f>
        <v/>
      </c>
      <c r="C45" s="350"/>
      <c r="D45" s="349" t="str">
        <f>IF('Material 2'!D45:F45=0,"",'Material 2'!D45:F45)</f>
        <v/>
      </c>
      <c r="E45" s="390"/>
      <c r="F45" s="390"/>
      <c r="G45" s="390"/>
      <c r="H45" s="350"/>
      <c r="I45" s="185">
        <f t="shared" si="0"/>
        <v>0</v>
      </c>
      <c r="J45" s="27"/>
      <c r="K45" s="252">
        <f t="shared" si="1"/>
        <v>0</v>
      </c>
      <c r="L45" s="184">
        <v>0.1</v>
      </c>
      <c r="M45" s="22">
        <f t="shared" si="2"/>
        <v>0.9</v>
      </c>
      <c r="N45" s="4" t="str">
        <f>IF('Material 2'!N45="","",'Material 2'!N45)</f>
        <v/>
      </c>
      <c r="O45" s="21">
        <f t="shared" si="3"/>
        <v>0</v>
      </c>
    </row>
    <row r="46" spans="1:15">
      <c r="A46" s="169"/>
      <c r="B46" s="349" t="str">
        <f>IF('Material 2'!B46:C46=0,"",'Material 2'!B46:C46)</f>
        <v/>
      </c>
      <c r="C46" s="350"/>
      <c r="D46" s="349" t="str">
        <f>IF('Material 2'!D46:F46=0,"",'Material 2'!D46:F46)</f>
        <v/>
      </c>
      <c r="E46" s="390"/>
      <c r="F46" s="390"/>
      <c r="G46" s="390"/>
      <c r="H46" s="350"/>
      <c r="I46" s="185">
        <f t="shared" si="0"/>
        <v>0</v>
      </c>
      <c r="J46" s="27"/>
      <c r="K46" s="252">
        <f t="shared" si="1"/>
        <v>0</v>
      </c>
      <c r="L46" s="184">
        <v>0.1</v>
      </c>
      <c r="M46" s="22">
        <f t="shared" si="2"/>
        <v>0.9</v>
      </c>
      <c r="N46" s="4" t="str">
        <f>IF('Material 2'!N46="","",'Material 2'!N46)</f>
        <v/>
      </c>
      <c r="O46" s="21">
        <f t="shared" si="3"/>
        <v>0</v>
      </c>
    </row>
    <row r="47" spans="1:15">
      <c r="A47" s="169"/>
      <c r="B47" s="349" t="str">
        <f>IF('Material 2'!B47:C47=0,"",'Material 2'!B47:C47)</f>
        <v/>
      </c>
      <c r="C47" s="350"/>
      <c r="D47" s="349" t="str">
        <f>IF('Material 2'!D47:F47=0,"",'Material 2'!D47:F47)</f>
        <v/>
      </c>
      <c r="E47" s="390"/>
      <c r="F47" s="390"/>
      <c r="G47" s="390"/>
      <c r="H47" s="350"/>
      <c r="I47" s="185">
        <f t="shared" si="0"/>
        <v>0</v>
      </c>
      <c r="J47" s="27"/>
      <c r="K47" s="252">
        <f t="shared" si="1"/>
        <v>0</v>
      </c>
      <c r="L47" s="184">
        <v>0.1</v>
      </c>
      <c r="M47" s="22">
        <f t="shared" si="2"/>
        <v>0.9</v>
      </c>
      <c r="N47" s="4" t="str">
        <f>IF('Material 2'!N47="","",'Material 2'!N47)</f>
        <v/>
      </c>
      <c r="O47" s="21">
        <f t="shared" si="3"/>
        <v>0</v>
      </c>
    </row>
    <row r="48" spans="1:15">
      <c r="A48" s="169"/>
      <c r="B48" s="349" t="str">
        <f>IF('Material 2'!B48:C48=0,"",'Material 2'!B48:C48)</f>
        <v/>
      </c>
      <c r="C48" s="350"/>
      <c r="D48" s="349" t="str">
        <f>IF('Material 2'!D48:F48=0,"",'Material 2'!D48:F48)</f>
        <v/>
      </c>
      <c r="E48" s="390"/>
      <c r="F48" s="390"/>
      <c r="G48" s="390"/>
      <c r="H48" s="350"/>
      <c r="I48" s="185">
        <f t="shared" si="0"/>
        <v>0</v>
      </c>
      <c r="J48" s="27"/>
      <c r="K48" s="252">
        <f t="shared" si="1"/>
        <v>0</v>
      </c>
      <c r="L48" s="184">
        <v>0.1</v>
      </c>
      <c r="M48" s="22">
        <f t="shared" si="2"/>
        <v>0.9</v>
      </c>
      <c r="N48" s="4" t="str">
        <f>IF('Material 2'!N48="","",'Material 2'!N48)</f>
        <v/>
      </c>
      <c r="O48" s="21">
        <f t="shared" si="3"/>
        <v>0</v>
      </c>
    </row>
    <row r="49" spans="1:15">
      <c r="A49" s="169"/>
      <c r="B49" s="349" t="str">
        <f>IF('Material 2'!B49:C49=0,"",'Material 2'!B49:C49)</f>
        <v/>
      </c>
      <c r="C49" s="350"/>
      <c r="D49" s="349" t="str">
        <f>IF('Material 2'!D49:F49=0,"",'Material 2'!D49:F49)</f>
        <v/>
      </c>
      <c r="E49" s="390"/>
      <c r="F49" s="390"/>
      <c r="G49" s="390"/>
      <c r="H49" s="350"/>
      <c r="I49" s="185">
        <f t="shared" si="0"/>
        <v>0</v>
      </c>
      <c r="J49" s="27"/>
      <c r="K49" s="252">
        <f t="shared" si="1"/>
        <v>0</v>
      </c>
      <c r="L49" s="184">
        <v>0.1</v>
      </c>
      <c r="M49" s="22">
        <f t="shared" si="2"/>
        <v>0.9</v>
      </c>
      <c r="N49" s="4" t="str">
        <f>IF('Material 2'!N49="","",'Material 2'!N49)</f>
        <v/>
      </c>
      <c r="O49" s="21">
        <f t="shared" si="3"/>
        <v>0</v>
      </c>
    </row>
    <row r="50" spans="1:15">
      <c r="A50" s="169"/>
      <c r="B50" s="349" t="str">
        <f>IF('Material 2'!B50:C50=0,"",'Material 2'!B50:C50)</f>
        <v/>
      </c>
      <c r="C50" s="350"/>
      <c r="D50" s="349" t="str">
        <f>IF('Material 2'!D50:F50=0,"",'Material 2'!D50:F50)</f>
        <v/>
      </c>
      <c r="E50" s="390"/>
      <c r="F50" s="390"/>
      <c r="G50" s="390"/>
      <c r="H50" s="350"/>
      <c r="I50" s="185">
        <f t="shared" si="0"/>
        <v>0</v>
      </c>
      <c r="J50" s="27"/>
      <c r="K50" s="252">
        <f t="shared" si="1"/>
        <v>0</v>
      </c>
      <c r="L50" s="184">
        <v>0.1</v>
      </c>
      <c r="M50" s="22">
        <f t="shared" si="2"/>
        <v>0.9</v>
      </c>
      <c r="N50" s="4" t="str">
        <f>IF('Material 2'!N50="","",'Material 2'!N50)</f>
        <v/>
      </c>
      <c r="O50" s="21">
        <f t="shared" si="3"/>
        <v>0</v>
      </c>
    </row>
    <row r="51" spans="1:15">
      <c r="A51" s="169"/>
      <c r="B51" s="349" t="str">
        <f>IF('Material 2'!B51:C51=0,"",'Material 2'!B51:C51)</f>
        <v/>
      </c>
      <c r="C51" s="350"/>
      <c r="D51" s="349" t="str">
        <f>IF('Material 2'!D51:F51=0,"",'Material 2'!D51:F51)</f>
        <v/>
      </c>
      <c r="E51" s="390"/>
      <c r="F51" s="390"/>
      <c r="G51" s="390"/>
      <c r="H51" s="350"/>
      <c r="I51" s="185">
        <f t="shared" si="0"/>
        <v>0</v>
      </c>
      <c r="J51" s="27"/>
      <c r="K51" s="252">
        <f t="shared" si="1"/>
        <v>0</v>
      </c>
      <c r="L51" s="184">
        <v>0.1</v>
      </c>
      <c r="M51" s="22">
        <f t="shared" si="2"/>
        <v>0.9</v>
      </c>
      <c r="N51" s="4" t="str">
        <f>IF('Material 2'!N51="","",'Material 2'!N51)</f>
        <v/>
      </c>
      <c r="O51" s="21">
        <f t="shared" si="3"/>
        <v>0</v>
      </c>
    </row>
    <row r="52" spans="1:15">
      <c r="A52" s="169"/>
      <c r="B52" s="349" t="str">
        <f>IF('Material 2'!B52:C52=0,"",'Material 2'!B52:C52)</f>
        <v/>
      </c>
      <c r="C52" s="350"/>
      <c r="D52" s="349" t="str">
        <f>IF('Material 2'!D52:F52=0,"",'Material 2'!D52:F52)</f>
        <v/>
      </c>
      <c r="E52" s="390"/>
      <c r="F52" s="390"/>
      <c r="G52" s="390"/>
      <c r="H52" s="350"/>
      <c r="I52" s="185">
        <f t="shared" si="0"/>
        <v>0</v>
      </c>
      <c r="J52" s="27"/>
      <c r="K52" s="252">
        <f t="shared" si="1"/>
        <v>0</v>
      </c>
      <c r="L52" s="184">
        <v>0.1</v>
      </c>
      <c r="M52" s="22">
        <f t="shared" si="2"/>
        <v>0.9</v>
      </c>
      <c r="N52" s="4" t="str">
        <f>IF('Material 2'!N52="","",'Material 2'!N52)</f>
        <v/>
      </c>
      <c r="O52" s="21">
        <f t="shared" si="3"/>
        <v>0</v>
      </c>
    </row>
    <row r="53" spans="1:15">
      <c r="A53" s="169"/>
      <c r="B53" s="349" t="str">
        <f>IF('Material 2'!B53:C53=0,"",'Material 2'!B53:C53)</f>
        <v/>
      </c>
      <c r="C53" s="350"/>
      <c r="D53" s="349" t="str">
        <f>IF('Material 2'!D53:F53=0,"",'Material 2'!D53:F53)</f>
        <v/>
      </c>
      <c r="E53" s="390"/>
      <c r="F53" s="390"/>
      <c r="G53" s="390"/>
      <c r="H53" s="350"/>
      <c r="I53" s="185">
        <f t="shared" si="0"/>
        <v>0</v>
      </c>
      <c r="J53" s="27"/>
      <c r="K53" s="252">
        <f t="shared" si="1"/>
        <v>0</v>
      </c>
      <c r="L53" s="184">
        <v>0.1</v>
      </c>
      <c r="M53" s="22">
        <f t="shared" si="2"/>
        <v>0.9</v>
      </c>
      <c r="N53" s="4" t="str">
        <f>IF('Material 2'!N53="","",'Material 2'!N53)</f>
        <v/>
      </c>
      <c r="O53" s="21">
        <f t="shared" si="3"/>
        <v>0</v>
      </c>
    </row>
    <row r="55" spans="1:15" ht="13.5" customHeight="1" thickBot="1">
      <c r="H55" s="1" t="s">
        <v>52</v>
      </c>
      <c r="I55" s="167">
        <f>SUM(I9:I53)</f>
        <v>0</v>
      </c>
      <c r="J55" s="172"/>
      <c r="K55" s="172"/>
      <c r="L55" s="415" t="s">
        <v>101</v>
      </c>
      <c r="M55" s="415"/>
      <c r="N55" s="415"/>
      <c r="O55" s="26">
        <f>SUM(O9:O53)</f>
        <v>0</v>
      </c>
    </row>
    <row r="56" spans="1:15">
      <c r="A56" s="32"/>
    </row>
    <row r="57" spans="1:15" ht="13.5" customHeight="1" thickBot="1">
      <c r="G57" s="415" t="str">
        <f>IF(K4="","TAX RATE NOT FILLED IN","")</f>
        <v/>
      </c>
      <c r="H57" s="415"/>
      <c r="I57" s="415"/>
      <c r="L57" s="414" t="s">
        <v>196</v>
      </c>
      <c r="M57" s="414"/>
      <c r="N57" s="414"/>
      <c r="O57" s="26">
        <f>I55-O55</f>
        <v>0</v>
      </c>
    </row>
    <row r="59" spans="1:15" ht="13.5" thickBot="1">
      <c r="L59" s="414" t="s">
        <v>192</v>
      </c>
      <c r="M59" s="414"/>
      <c r="N59" s="414"/>
      <c r="O59" s="177">
        <f>IF(O57=0,0,O57/I55)</f>
        <v>0</v>
      </c>
    </row>
  </sheetData>
  <sheetProtection sheet="1" objects="1" scenarios="1" selectLockedCells="1"/>
  <mergeCells count="107">
    <mergeCell ref="B42:C42"/>
    <mergeCell ref="D42:H42"/>
    <mergeCell ref="D45:H45"/>
    <mergeCell ref="G57:I5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52:H52"/>
    <mergeCell ref="B46:C46"/>
    <mergeCell ref="D46:H46"/>
    <mergeCell ref="D47:H47"/>
    <mergeCell ref="B48:C48"/>
    <mergeCell ref="D48:H48"/>
    <mergeCell ref="B47:C47"/>
    <mergeCell ref="D43:H43"/>
    <mergeCell ref="B44:C44"/>
    <mergeCell ref="D44:H44"/>
    <mergeCell ref="B43:C43"/>
    <mergeCell ref="B32:C32"/>
    <mergeCell ref="D32:H32"/>
    <mergeCell ref="B29:C29"/>
    <mergeCell ref="D29:H29"/>
    <mergeCell ref="B30:C30"/>
    <mergeCell ref="D30:H30"/>
    <mergeCell ref="B35:C35"/>
    <mergeCell ref="D35:H35"/>
    <mergeCell ref="B36:C36"/>
    <mergeCell ref="D36:H36"/>
    <mergeCell ref="B33:C33"/>
    <mergeCell ref="D33:H33"/>
    <mergeCell ref="B34:C34"/>
    <mergeCell ref="D34:H34"/>
    <mergeCell ref="B37:C37"/>
    <mergeCell ref="D37:H37"/>
    <mergeCell ref="B38:C38"/>
    <mergeCell ref="D38:H38"/>
    <mergeCell ref="B39:C39"/>
    <mergeCell ref="D39:H39"/>
    <mergeCell ref="B40:C40"/>
    <mergeCell ref="D40:H40"/>
    <mergeCell ref="B41:C41"/>
    <mergeCell ref="B28:C28"/>
    <mergeCell ref="D28:H28"/>
    <mergeCell ref="B25:C25"/>
    <mergeCell ref="D25:H25"/>
    <mergeCell ref="B26:C26"/>
    <mergeCell ref="D26:H26"/>
    <mergeCell ref="B31:C31"/>
    <mergeCell ref="D31:H31"/>
    <mergeCell ref="B19:C19"/>
    <mergeCell ref="D19:H19"/>
    <mergeCell ref="B20:C20"/>
    <mergeCell ref="D23:H23"/>
    <mergeCell ref="B24:C24"/>
    <mergeCell ref="D24:H24"/>
    <mergeCell ref="B21:C21"/>
    <mergeCell ref="D21:H21"/>
    <mergeCell ref="B22:C22"/>
    <mergeCell ref="D22:H22"/>
    <mergeCell ref="B27:C27"/>
    <mergeCell ref="D27:H27"/>
    <mergeCell ref="A1:I1"/>
    <mergeCell ref="C3:D3"/>
    <mergeCell ref="C5:D5"/>
    <mergeCell ref="B7:C7"/>
    <mergeCell ref="D7:H7"/>
    <mergeCell ref="B11:C11"/>
    <mergeCell ref="D11:H11"/>
    <mergeCell ref="B12:C12"/>
    <mergeCell ref="D12:H12"/>
    <mergeCell ref="B9:C9"/>
    <mergeCell ref="D9:H9"/>
    <mergeCell ref="B10:C10"/>
    <mergeCell ref="D10:H10"/>
    <mergeCell ref="B8:C8"/>
    <mergeCell ref="D8:H8"/>
    <mergeCell ref="O7:O8"/>
    <mergeCell ref="L57:N57"/>
    <mergeCell ref="B14:C14"/>
    <mergeCell ref="D14:H14"/>
    <mergeCell ref="N7:N8"/>
    <mergeCell ref="L59:N59"/>
    <mergeCell ref="L55:N55"/>
    <mergeCell ref="K7:K8"/>
    <mergeCell ref="L7:L8"/>
    <mergeCell ref="M7:M8"/>
    <mergeCell ref="J7:J8"/>
    <mergeCell ref="D20:H20"/>
    <mergeCell ref="B17:C17"/>
    <mergeCell ref="D17:H17"/>
    <mergeCell ref="B15:C15"/>
    <mergeCell ref="D15:H15"/>
    <mergeCell ref="B16:C16"/>
    <mergeCell ref="D16:H16"/>
    <mergeCell ref="B13:C13"/>
    <mergeCell ref="D13:H13"/>
    <mergeCell ref="D41:H41"/>
    <mergeCell ref="B18:C18"/>
    <mergeCell ref="D18:H18"/>
    <mergeCell ref="B23:C23"/>
  </mergeCells>
  <phoneticPr fontId="0" type="noConversion"/>
  <conditionalFormatting sqref="D9:D53">
    <cfRule type="expression" dxfId="22" priority="55" stopIfTrue="1">
      <formula>AND(B9&gt;"",J9="")</formula>
    </cfRule>
  </conditionalFormatting>
  <conditionalFormatting sqref="E10:H53">
    <cfRule type="expression" dxfId="21" priority="57" stopIfTrue="1">
      <formula>AND(C10&gt;"",L10="")</formula>
    </cfRule>
  </conditionalFormatting>
  <conditionalFormatting sqref="G57:I57">
    <cfRule type="cellIs" dxfId="20" priority="49" stopIfTrue="1" operator="equal">
      <formula>"TAX RATE NOT FILLED IN"</formula>
    </cfRule>
  </conditionalFormatting>
  <conditionalFormatting sqref="H56:I56">
    <cfRule type="cellIs" dxfId="19" priority="50" stopIfTrue="1" operator="equal">
      <formula>"TAX NOT FILLED IN"</formula>
    </cfRule>
  </conditionalFormatting>
  <conditionalFormatting sqref="K4">
    <cfRule type="expression" dxfId="18" priority="60" stopIfTrue="1">
      <formula>AND($K$4="",$I$55&gt;0)</formula>
    </cfRule>
  </conditionalFormatting>
  <pageMargins left="0.75" right="0.75" top="0.5" bottom="0.5" header="0.5" footer="0.5"/>
  <pageSetup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indexed="51"/>
  </sheetPr>
  <dimension ref="A1:O59"/>
  <sheetViews>
    <sheetView workbookViewId="0">
      <selection activeCell="F5" sqref="F5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5.7109375" customWidth="1"/>
    <col min="10" max="10" width="14.710937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50" t="s">
        <v>204</v>
      </c>
      <c r="B1" s="450"/>
      <c r="C1" s="450"/>
      <c r="D1" s="450"/>
      <c r="E1" s="450"/>
      <c r="F1" s="450"/>
      <c r="G1" s="450"/>
      <c r="H1" s="450"/>
      <c r="I1" s="450"/>
    </row>
    <row r="3" spans="1:15"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1'!T4="","",'Labor 1'!T4)</f>
        <v/>
      </c>
      <c r="J3" s="2" t="s">
        <v>203</v>
      </c>
      <c r="K3" s="2"/>
    </row>
    <row r="4" spans="1:15" ht="13.5" thickBot="1">
      <c r="J4" s="2" t="s">
        <v>42</v>
      </c>
      <c r="K4" s="306">
        <f>'Material 3'!K4</f>
        <v>0</v>
      </c>
    </row>
    <row r="5" spans="1:15">
      <c r="B5" s="1" t="s">
        <v>43</v>
      </c>
      <c r="C5" s="379" t="str">
        <f>IF('Labor 1'!C6:H6="","",'Labor 1'!C6:H6)</f>
        <v/>
      </c>
      <c r="D5" s="379"/>
      <c r="E5" s="1" t="s">
        <v>44</v>
      </c>
      <c r="F5" s="176">
        <v>3</v>
      </c>
      <c r="G5" s="2" t="s">
        <v>2</v>
      </c>
      <c r="H5" s="180">
        <v>5</v>
      </c>
    </row>
    <row r="6" spans="1:15">
      <c r="C6" s="2"/>
      <c r="F6" s="1"/>
      <c r="G6" s="1"/>
      <c r="H6" s="2"/>
      <c r="I6" s="2"/>
    </row>
    <row r="7" spans="1:15">
      <c r="A7" s="18" t="s">
        <v>205</v>
      </c>
      <c r="B7" s="427" t="s">
        <v>46</v>
      </c>
      <c r="C7" s="428"/>
      <c r="D7" s="427" t="s">
        <v>3</v>
      </c>
      <c r="E7" s="429"/>
      <c r="F7" s="429"/>
      <c r="G7" s="429"/>
      <c r="H7" s="428"/>
      <c r="I7" s="18" t="s">
        <v>205</v>
      </c>
      <c r="J7" s="458" t="s">
        <v>240</v>
      </c>
      <c r="K7" s="456" t="s">
        <v>49</v>
      </c>
      <c r="L7" s="456" t="s">
        <v>193</v>
      </c>
      <c r="M7" s="456" t="s">
        <v>50</v>
      </c>
      <c r="N7" s="456" t="s">
        <v>298</v>
      </c>
      <c r="O7" s="456" t="s">
        <v>101</v>
      </c>
    </row>
    <row r="8" spans="1:15">
      <c r="A8" s="19" t="s">
        <v>206</v>
      </c>
      <c r="B8" s="430"/>
      <c r="C8" s="431"/>
      <c r="D8" s="430"/>
      <c r="E8" s="377"/>
      <c r="F8" s="377"/>
      <c r="G8" s="377"/>
      <c r="H8" s="431"/>
      <c r="I8" s="19" t="s">
        <v>15</v>
      </c>
      <c r="J8" s="459"/>
      <c r="K8" s="457"/>
      <c r="L8" s="457"/>
      <c r="M8" s="457"/>
      <c r="N8" s="457"/>
      <c r="O8" s="457"/>
    </row>
    <row r="9" spans="1:15">
      <c r="A9" s="169"/>
      <c r="B9" s="349" t="str">
        <f>IF('Material 3'!B9:C9=0,"",'Material 3'!B9:C9)</f>
        <v/>
      </c>
      <c r="C9" s="350"/>
      <c r="D9" s="360" t="str">
        <f>IF('Material 3'!D9:F9=0,"",'Material 3'!D9:F9)</f>
        <v/>
      </c>
      <c r="E9" s="361"/>
      <c r="F9" s="361"/>
      <c r="G9" s="361"/>
      <c r="H9" s="362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IF('Material 3'!N9="","",'Material 3'!N9)</f>
        <v/>
      </c>
      <c r="O9" s="21">
        <f>J9+K9</f>
        <v>0</v>
      </c>
    </row>
    <row r="10" spans="1:15">
      <c r="A10" s="169"/>
      <c r="B10" s="349" t="str">
        <f>IF('Material 3'!B10:C10=0,"",'Material 3'!B10:C10)</f>
        <v/>
      </c>
      <c r="C10" s="350"/>
      <c r="D10" s="349" t="str">
        <f>IF('Material 3'!D10:F10=0,"",'Material 3'!D10:F10)</f>
        <v/>
      </c>
      <c r="E10" s="390"/>
      <c r="F10" s="390"/>
      <c r="G10" s="390"/>
      <c r="H10" s="350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IF('Material 3'!N10="","",'Material 3'!N10)</f>
        <v/>
      </c>
      <c r="O10" s="21">
        <f t="shared" ref="O10:O53" si="3">J10+K10</f>
        <v>0</v>
      </c>
    </row>
    <row r="11" spans="1:15">
      <c r="A11" s="169"/>
      <c r="B11" s="349" t="str">
        <f>IF('Material 3'!B11:C11=0,"",'Material 3'!B11:C11)</f>
        <v/>
      </c>
      <c r="C11" s="350"/>
      <c r="D11" s="349" t="str">
        <f>IF('Material 3'!D11:F11=0,"",'Material 3'!D11:F11)</f>
        <v/>
      </c>
      <c r="E11" s="390"/>
      <c r="F11" s="390"/>
      <c r="G11" s="390"/>
      <c r="H11" s="350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IF('Material 3'!N11="","",'Material 3'!N11)</f>
        <v/>
      </c>
      <c r="O11" s="21">
        <f t="shared" si="3"/>
        <v>0</v>
      </c>
    </row>
    <row r="12" spans="1:15">
      <c r="A12" s="169"/>
      <c r="B12" s="349" t="str">
        <f>IF('Material 3'!B12:C12=0,"",'Material 3'!B12:C12)</f>
        <v/>
      </c>
      <c r="C12" s="350"/>
      <c r="D12" s="349" t="str">
        <f>IF('Material 3'!D12:F12=0,"",'Material 3'!D12:F12)</f>
        <v/>
      </c>
      <c r="E12" s="390"/>
      <c r="F12" s="390"/>
      <c r="G12" s="390"/>
      <c r="H12" s="350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IF('Material 3'!N12="","",'Material 3'!N12)</f>
        <v/>
      </c>
      <c r="O12" s="21">
        <f t="shared" si="3"/>
        <v>0</v>
      </c>
    </row>
    <row r="13" spans="1:15">
      <c r="A13" s="169"/>
      <c r="B13" s="349" t="str">
        <f>IF('Material 3'!B13:C13=0,"",'Material 3'!B13:C13)</f>
        <v/>
      </c>
      <c r="C13" s="350"/>
      <c r="D13" s="349" t="str">
        <f>IF('Material 3'!D13:F13=0,"",'Material 3'!D13:F13)</f>
        <v/>
      </c>
      <c r="E13" s="390"/>
      <c r="F13" s="390"/>
      <c r="G13" s="390"/>
      <c r="H13" s="350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IF('Material 3'!N13="","",'Material 3'!N13)</f>
        <v/>
      </c>
      <c r="O13" s="21">
        <f t="shared" si="3"/>
        <v>0</v>
      </c>
    </row>
    <row r="14" spans="1:15">
      <c r="A14" s="169"/>
      <c r="B14" s="349" t="str">
        <f>IF('Material 3'!B14:C14=0,"",'Material 3'!B14:C14)</f>
        <v/>
      </c>
      <c r="C14" s="350"/>
      <c r="D14" s="349" t="str">
        <f>IF('Material 3'!D14:F14=0,"",'Material 3'!D14:F14)</f>
        <v/>
      </c>
      <c r="E14" s="390"/>
      <c r="F14" s="390"/>
      <c r="G14" s="390"/>
      <c r="H14" s="350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IF('Material 3'!N14="","",'Material 3'!N14)</f>
        <v/>
      </c>
      <c r="O14" s="21">
        <f t="shared" si="3"/>
        <v>0</v>
      </c>
    </row>
    <row r="15" spans="1:15">
      <c r="A15" s="169"/>
      <c r="B15" s="349" t="str">
        <f>IF('Material 3'!B15:C15=0,"",'Material 3'!B15:C15)</f>
        <v/>
      </c>
      <c r="C15" s="350"/>
      <c r="D15" s="349" t="str">
        <f>IF('Material 3'!D15:F15=0,"",'Material 3'!D15:F15)</f>
        <v/>
      </c>
      <c r="E15" s="390"/>
      <c r="F15" s="390"/>
      <c r="G15" s="390"/>
      <c r="H15" s="350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IF('Material 3'!N15="","",'Material 3'!N15)</f>
        <v/>
      </c>
      <c r="O15" s="21">
        <f t="shared" si="3"/>
        <v>0</v>
      </c>
    </row>
    <row r="16" spans="1:15">
      <c r="A16" s="169"/>
      <c r="B16" s="349" t="str">
        <f>IF('Material 3'!B16:C16=0,"",'Material 3'!B16:C16)</f>
        <v/>
      </c>
      <c r="C16" s="350"/>
      <c r="D16" s="349" t="str">
        <f>IF('Material 3'!D16:F16=0,"",'Material 3'!D16:F16)</f>
        <v/>
      </c>
      <c r="E16" s="390"/>
      <c r="F16" s="390"/>
      <c r="G16" s="390"/>
      <c r="H16" s="350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IF('Material 3'!N16="","",'Material 3'!N16)</f>
        <v/>
      </c>
      <c r="O16" s="21">
        <f t="shared" si="3"/>
        <v>0</v>
      </c>
    </row>
    <row r="17" spans="1:15">
      <c r="A17" s="169"/>
      <c r="B17" s="349" t="str">
        <f>IF('Material 3'!B17:C17=0,"",'Material 3'!B17:C17)</f>
        <v/>
      </c>
      <c r="C17" s="350"/>
      <c r="D17" s="349" t="str">
        <f>IF('Material 3'!D17:F17=0,"",'Material 3'!D17:F17)</f>
        <v/>
      </c>
      <c r="E17" s="390"/>
      <c r="F17" s="390"/>
      <c r="G17" s="390"/>
      <c r="H17" s="350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IF('Material 3'!N17="","",'Material 3'!N17)</f>
        <v/>
      </c>
      <c r="O17" s="21">
        <f t="shared" si="3"/>
        <v>0</v>
      </c>
    </row>
    <row r="18" spans="1:15">
      <c r="A18" s="169"/>
      <c r="B18" s="349" t="str">
        <f>IF('Material 3'!B18:C18=0,"",'Material 3'!B18:C18)</f>
        <v/>
      </c>
      <c r="C18" s="350"/>
      <c r="D18" s="349" t="str">
        <f>IF('Material 3'!D18:F18=0,"",'Material 3'!D18:F18)</f>
        <v/>
      </c>
      <c r="E18" s="390"/>
      <c r="F18" s="390"/>
      <c r="G18" s="390"/>
      <c r="H18" s="350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IF('Material 3'!N18="","",'Material 3'!N18)</f>
        <v/>
      </c>
      <c r="O18" s="21">
        <f t="shared" si="3"/>
        <v>0</v>
      </c>
    </row>
    <row r="19" spans="1:15">
      <c r="A19" s="169"/>
      <c r="B19" s="349" t="str">
        <f>IF('Material 3'!B19:C19=0,"",'Material 3'!B19:C19)</f>
        <v/>
      </c>
      <c r="C19" s="350"/>
      <c r="D19" s="349" t="str">
        <f>IF('Material 3'!D19:F19=0,"",'Material 3'!D19:F19)</f>
        <v/>
      </c>
      <c r="E19" s="390"/>
      <c r="F19" s="390"/>
      <c r="G19" s="390"/>
      <c r="H19" s="350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IF('Material 3'!N19="","",'Material 3'!N19)</f>
        <v/>
      </c>
      <c r="O19" s="21">
        <f t="shared" si="3"/>
        <v>0</v>
      </c>
    </row>
    <row r="20" spans="1:15">
      <c r="A20" s="169"/>
      <c r="B20" s="349" t="str">
        <f>IF('Material 3'!B20:C20=0,"",'Material 3'!B20:C20)</f>
        <v/>
      </c>
      <c r="C20" s="350"/>
      <c r="D20" s="349" t="str">
        <f>IF('Material 3'!D20:F20=0,"",'Material 3'!D20:F20)</f>
        <v/>
      </c>
      <c r="E20" s="390"/>
      <c r="F20" s="390"/>
      <c r="G20" s="390"/>
      <c r="H20" s="350"/>
      <c r="I20" s="185">
        <f t="shared" si="0"/>
        <v>0</v>
      </c>
      <c r="J20" s="27"/>
      <c r="K20" s="252">
        <f t="shared" si="1"/>
        <v>0</v>
      </c>
      <c r="L20" s="184">
        <v>0.1</v>
      </c>
      <c r="M20" s="22">
        <f t="shared" si="2"/>
        <v>0.9</v>
      </c>
      <c r="N20" s="4" t="str">
        <f>IF('Material 3'!N20="","",'Material 3'!N20)</f>
        <v/>
      </c>
      <c r="O20" s="21">
        <f t="shared" si="3"/>
        <v>0</v>
      </c>
    </row>
    <row r="21" spans="1:15">
      <c r="A21" s="169"/>
      <c r="B21" s="349" t="str">
        <f>IF('Material 3'!B21:C21=0,"",'Material 3'!B21:C21)</f>
        <v/>
      </c>
      <c r="C21" s="350"/>
      <c r="D21" s="349" t="str">
        <f>IF('Material 3'!D21:F21=0,"",'Material 3'!D21:F21)</f>
        <v/>
      </c>
      <c r="E21" s="390"/>
      <c r="F21" s="390"/>
      <c r="G21" s="390"/>
      <c r="H21" s="350"/>
      <c r="I21" s="185">
        <f t="shared" si="0"/>
        <v>0</v>
      </c>
      <c r="J21" s="27"/>
      <c r="K21" s="252">
        <f t="shared" si="1"/>
        <v>0</v>
      </c>
      <c r="L21" s="184">
        <v>0.1</v>
      </c>
      <c r="M21" s="22">
        <f t="shared" si="2"/>
        <v>0.9</v>
      </c>
      <c r="N21" s="4" t="str">
        <f>IF('Material 3'!N21="","",'Material 3'!N21)</f>
        <v/>
      </c>
      <c r="O21" s="21">
        <f t="shared" si="3"/>
        <v>0</v>
      </c>
    </row>
    <row r="22" spans="1:15">
      <c r="A22" s="169"/>
      <c r="B22" s="349" t="str">
        <f>IF('Material 3'!B22:C22=0,"",'Material 3'!B22:C22)</f>
        <v/>
      </c>
      <c r="C22" s="350"/>
      <c r="D22" s="349" t="str">
        <f>IF('Material 3'!D22:F22=0,"",'Material 3'!D22:F22)</f>
        <v/>
      </c>
      <c r="E22" s="390"/>
      <c r="F22" s="390"/>
      <c r="G22" s="390"/>
      <c r="H22" s="350"/>
      <c r="I22" s="185">
        <f t="shared" si="0"/>
        <v>0</v>
      </c>
      <c r="J22" s="27"/>
      <c r="K22" s="252">
        <f t="shared" si="1"/>
        <v>0</v>
      </c>
      <c r="L22" s="184">
        <v>0.1</v>
      </c>
      <c r="M22" s="22">
        <f t="shared" si="2"/>
        <v>0.9</v>
      </c>
      <c r="N22" s="4" t="str">
        <f>IF('Material 3'!N22="","",'Material 3'!N22)</f>
        <v/>
      </c>
      <c r="O22" s="21">
        <f t="shared" si="3"/>
        <v>0</v>
      </c>
    </row>
    <row r="23" spans="1:15">
      <c r="A23" s="169"/>
      <c r="B23" s="349" t="str">
        <f>IF('Material 3'!B23:C23=0,"",'Material 3'!B23:C23)</f>
        <v/>
      </c>
      <c r="C23" s="350"/>
      <c r="D23" s="349" t="str">
        <f>IF('Material 3'!D23:F23=0,"",'Material 3'!D23:F23)</f>
        <v/>
      </c>
      <c r="E23" s="390"/>
      <c r="F23" s="390"/>
      <c r="G23" s="390"/>
      <c r="H23" s="350"/>
      <c r="I23" s="185">
        <f t="shared" si="0"/>
        <v>0</v>
      </c>
      <c r="J23" s="27"/>
      <c r="K23" s="252">
        <f t="shared" si="1"/>
        <v>0</v>
      </c>
      <c r="L23" s="184">
        <v>0.1</v>
      </c>
      <c r="M23" s="22">
        <f t="shared" si="2"/>
        <v>0.9</v>
      </c>
      <c r="N23" s="4" t="str">
        <f>IF('Material 3'!N23="","",'Material 3'!N23)</f>
        <v/>
      </c>
      <c r="O23" s="21">
        <f t="shared" si="3"/>
        <v>0</v>
      </c>
    </row>
    <row r="24" spans="1:15">
      <c r="A24" s="169"/>
      <c r="B24" s="349" t="str">
        <f>IF('Material 3'!B24:C24=0,"",'Material 3'!B24:C24)</f>
        <v/>
      </c>
      <c r="C24" s="350"/>
      <c r="D24" s="349" t="str">
        <f>IF('Material 3'!D24:F24=0,"",'Material 3'!D24:F24)</f>
        <v/>
      </c>
      <c r="E24" s="390"/>
      <c r="F24" s="390"/>
      <c r="G24" s="390"/>
      <c r="H24" s="350"/>
      <c r="I24" s="185">
        <f t="shared" si="0"/>
        <v>0</v>
      </c>
      <c r="J24" s="27"/>
      <c r="K24" s="252">
        <f t="shared" si="1"/>
        <v>0</v>
      </c>
      <c r="L24" s="184">
        <v>0.1</v>
      </c>
      <c r="M24" s="22">
        <f t="shared" si="2"/>
        <v>0.9</v>
      </c>
      <c r="N24" s="4" t="str">
        <f>IF('Material 3'!N24="","",'Material 3'!N24)</f>
        <v/>
      </c>
      <c r="O24" s="21">
        <f t="shared" si="3"/>
        <v>0</v>
      </c>
    </row>
    <row r="25" spans="1:15">
      <c r="A25" s="169"/>
      <c r="B25" s="349" t="str">
        <f>IF('Material 3'!B25:C25=0,"",'Material 3'!B25:C25)</f>
        <v/>
      </c>
      <c r="C25" s="350"/>
      <c r="D25" s="349" t="str">
        <f>IF('Material 3'!D25:F25=0,"",'Material 3'!D25:F25)</f>
        <v/>
      </c>
      <c r="E25" s="390"/>
      <c r="F25" s="390"/>
      <c r="G25" s="390"/>
      <c r="H25" s="350"/>
      <c r="I25" s="185">
        <f t="shared" si="0"/>
        <v>0</v>
      </c>
      <c r="J25" s="27"/>
      <c r="K25" s="252">
        <f t="shared" si="1"/>
        <v>0</v>
      </c>
      <c r="L25" s="184">
        <v>0.1</v>
      </c>
      <c r="M25" s="22">
        <f t="shared" si="2"/>
        <v>0.9</v>
      </c>
      <c r="N25" s="4" t="str">
        <f>IF('Material 3'!N25="","",'Material 3'!N25)</f>
        <v/>
      </c>
      <c r="O25" s="21">
        <f t="shared" si="3"/>
        <v>0</v>
      </c>
    </row>
    <row r="26" spans="1:15">
      <c r="A26" s="169"/>
      <c r="B26" s="349" t="str">
        <f>IF('Material 3'!B26:C26=0,"",'Material 3'!B26:C26)</f>
        <v/>
      </c>
      <c r="C26" s="350"/>
      <c r="D26" s="349" t="str">
        <f>IF('Material 3'!D26:F26=0,"",'Material 3'!D26:F26)</f>
        <v/>
      </c>
      <c r="E26" s="390"/>
      <c r="F26" s="390"/>
      <c r="G26" s="390"/>
      <c r="H26" s="350"/>
      <c r="I26" s="185">
        <f t="shared" si="0"/>
        <v>0</v>
      </c>
      <c r="J26" s="27"/>
      <c r="K26" s="252">
        <f t="shared" si="1"/>
        <v>0</v>
      </c>
      <c r="L26" s="184">
        <v>0.1</v>
      </c>
      <c r="M26" s="22">
        <f t="shared" si="2"/>
        <v>0.9</v>
      </c>
      <c r="N26" s="4" t="str">
        <f>IF('Material 3'!N26="","",'Material 3'!N26)</f>
        <v/>
      </c>
      <c r="O26" s="21">
        <f t="shared" si="3"/>
        <v>0</v>
      </c>
    </row>
    <row r="27" spans="1:15">
      <c r="A27" s="169"/>
      <c r="B27" s="349" t="str">
        <f>IF('Material 3'!B27:C27=0,"",'Material 3'!B27:C27)</f>
        <v/>
      </c>
      <c r="C27" s="350"/>
      <c r="D27" s="349" t="str">
        <f>IF('Material 3'!D27:F27=0,"",'Material 3'!D27:F27)</f>
        <v/>
      </c>
      <c r="E27" s="390"/>
      <c r="F27" s="390"/>
      <c r="G27" s="390"/>
      <c r="H27" s="350"/>
      <c r="I27" s="185">
        <f t="shared" si="0"/>
        <v>0</v>
      </c>
      <c r="J27" s="27"/>
      <c r="K27" s="252">
        <f t="shared" si="1"/>
        <v>0</v>
      </c>
      <c r="L27" s="184">
        <v>0.1</v>
      </c>
      <c r="M27" s="22">
        <f t="shared" si="2"/>
        <v>0.9</v>
      </c>
      <c r="N27" s="4" t="str">
        <f>IF('Material 3'!N27="","",'Material 3'!N27)</f>
        <v/>
      </c>
      <c r="O27" s="21">
        <f t="shared" si="3"/>
        <v>0</v>
      </c>
    </row>
    <row r="28" spans="1:15">
      <c r="A28" s="169"/>
      <c r="B28" s="349" t="str">
        <f>IF('Material 3'!B28:C28=0,"",'Material 3'!B28:C28)</f>
        <v/>
      </c>
      <c r="C28" s="350"/>
      <c r="D28" s="349" t="str">
        <f>IF('Material 3'!D28:F28=0,"",'Material 3'!D28:F28)</f>
        <v/>
      </c>
      <c r="E28" s="390"/>
      <c r="F28" s="390"/>
      <c r="G28" s="390"/>
      <c r="H28" s="350"/>
      <c r="I28" s="185">
        <f t="shared" si="0"/>
        <v>0</v>
      </c>
      <c r="J28" s="27"/>
      <c r="K28" s="252">
        <f t="shared" si="1"/>
        <v>0</v>
      </c>
      <c r="L28" s="184">
        <v>0.1</v>
      </c>
      <c r="M28" s="22">
        <f t="shared" si="2"/>
        <v>0.9</v>
      </c>
      <c r="N28" s="4" t="str">
        <f>IF('Material 3'!N28="","",'Material 3'!N28)</f>
        <v/>
      </c>
      <c r="O28" s="21">
        <f t="shared" si="3"/>
        <v>0</v>
      </c>
    </row>
    <row r="29" spans="1:15">
      <c r="A29" s="169"/>
      <c r="B29" s="349" t="str">
        <f>IF('Material 3'!B29:C29=0,"",'Material 3'!B29:C29)</f>
        <v/>
      </c>
      <c r="C29" s="350"/>
      <c r="D29" s="349" t="str">
        <f>IF('Material 3'!D29:F29=0,"",'Material 3'!D29:F29)</f>
        <v/>
      </c>
      <c r="E29" s="390"/>
      <c r="F29" s="390"/>
      <c r="G29" s="390"/>
      <c r="H29" s="350"/>
      <c r="I29" s="185">
        <f t="shared" si="0"/>
        <v>0</v>
      </c>
      <c r="J29" s="27"/>
      <c r="K29" s="252">
        <f t="shared" si="1"/>
        <v>0</v>
      </c>
      <c r="L29" s="184">
        <v>0.1</v>
      </c>
      <c r="M29" s="22">
        <f t="shared" si="2"/>
        <v>0.9</v>
      </c>
      <c r="N29" s="4" t="str">
        <f>IF('Material 3'!N29="","",'Material 3'!N29)</f>
        <v/>
      </c>
      <c r="O29" s="21">
        <f t="shared" si="3"/>
        <v>0</v>
      </c>
    </row>
    <row r="30" spans="1:15">
      <c r="A30" s="169"/>
      <c r="B30" s="349" t="str">
        <f>IF('Material 3'!B30:C30=0,"",'Material 3'!B30:C30)</f>
        <v/>
      </c>
      <c r="C30" s="350"/>
      <c r="D30" s="349" t="str">
        <f>IF('Material 3'!D30:F30=0,"",'Material 3'!D30:F30)</f>
        <v/>
      </c>
      <c r="E30" s="390"/>
      <c r="F30" s="390"/>
      <c r="G30" s="390"/>
      <c r="H30" s="350"/>
      <c r="I30" s="185">
        <f t="shared" si="0"/>
        <v>0</v>
      </c>
      <c r="J30" s="27"/>
      <c r="K30" s="252">
        <f t="shared" si="1"/>
        <v>0</v>
      </c>
      <c r="L30" s="184">
        <v>0.1</v>
      </c>
      <c r="M30" s="22">
        <f t="shared" si="2"/>
        <v>0.9</v>
      </c>
      <c r="N30" s="4" t="str">
        <f>IF('Material 3'!N30="","",'Material 3'!N30)</f>
        <v/>
      </c>
      <c r="O30" s="21">
        <f t="shared" si="3"/>
        <v>0</v>
      </c>
    </row>
    <row r="31" spans="1:15">
      <c r="A31" s="169"/>
      <c r="B31" s="349" t="str">
        <f>IF('Material 3'!B31:C31=0,"",'Material 3'!B31:C31)</f>
        <v/>
      </c>
      <c r="C31" s="350"/>
      <c r="D31" s="349" t="str">
        <f>IF('Material 3'!D31:F31=0,"",'Material 3'!D31:F31)</f>
        <v/>
      </c>
      <c r="E31" s="390"/>
      <c r="F31" s="390"/>
      <c r="G31" s="390"/>
      <c r="H31" s="350"/>
      <c r="I31" s="185">
        <f t="shared" si="0"/>
        <v>0</v>
      </c>
      <c r="J31" s="27"/>
      <c r="K31" s="252">
        <f t="shared" si="1"/>
        <v>0</v>
      </c>
      <c r="L31" s="184">
        <v>0.1</v>
      </c>
      <c r="M31" s="22">
        <f t="shared" si="2"/>
        <v>0.9</v>
      </c>
      <c r="N31" s="4" t="str">
        <f>IF('Material 3'!N31="","",'Material 3'!N31)</f>
        <v/>
      </c>
      <c r="O31" s="21">
        <f t="shared" si="3"/>
        <v>0</v>
      </c>
    </row>
    <row r="32" spans="1:15">
      <c r="A32" s="169"/>
      <c r="B32" s="349" t="str">
        <f>IF('Material 3'!B32:C32=0,"",'Material 3'!B32:C32)</f>
        <v/>
      </c>
      <c r="C32" s="350"/>
      <c r="D32" s="349" t="str">
        <f>IF('Material 3'!D32:F32=0,"",'Material 3'!D32:F32)</f>
        <v/>
      </c>
      <c r="E32" s="390"/>
      <c r="F32" s="390"/>
      <c r="G32" s="390"/>
      <c r="H32" s="350"/>
      <c r="I32" s="185">
        <f t="shared" si="0"/>
        <v>0</v>
      </c>
      <c r="J32" s="27"/>
      <c r="K32" s="252">
        <f t="shared" si="1"/>
        <v>0</v>
      </c>
      <c r="L32" s="184">
        <v>0.1</v>
      </c>
      <c r="M32" s="22">
        <f t="shared" si="2"/>
        <v>0.9</v>
      </c>
      <c r="N32" s="4" t="str">
        <f>IF('Material 3'!N32="","",'Material 3'!N32)</f>
        <v/>
      </c>
      <c r="O32" s="21">
        <f t="shared" si="3"/>
        <v>0</v>
      </c>
    </row>
    <row r="33" spans="1:15">
      <c r="A33" s="169"/>
      <c r="B33" s="349" t="str">
        <f>IF('Material 3'!B33:C33=0,"",'Material 3'!B33:C33)</f>
        <v/>
      </c>
      <c r="C33" s="350"/>
      <c r="D33" s="349" t="str">
        <f>IF('Material 3'!D33:F33=0,"",'Material 3'!D33:F33)</f>
        <v/>
      </c>
      <c r="E33" s="390"/>
      <c r="F33" s="390"/>
      <c r="G33" s="390"/>
      <c r="H33" s="350"/>
      <c r="I33" s="185">
        <f t="shared" si="0"/>
        <v>0</v>
      </c>
      <c r="J33" s="27"/>
      <c r="K33" s="252">
        <f t="shared" si="1"/>
        <v>0</v>
      </c>
      <c r="L33" s="184">
        <v>0.1</v>
      </c>
      <c r="M33" s="22">
        <f t="shared" si="2"/>
        <v>0.9</v>
      </c>
      <c r="N33" s="4" t="str">
        <f>IF('Material 3'!N33="","",'Material 3'!N33)</f>
        <v/>
      </c>
      <c r="O33" s="21">
        <f t="shared" si="3"/>
        <v>0</v>
      </c>
    </row>
    <row r="34" spans="1:15">
      <c r="A34" s="169"/>
      <c r="B34" s="349" t="str">
        <f>IF('Material 3'!B34:C34=0,"",'Material 3'!B34:C34)</f>
        <v/>
      </c>
      <c r="C34" s="350"/>
      <c r="D34" s="349" t="str">
        <f>IF('Material 3'!D34:F34=0,"",'Material 3'!D34:F34)</f>
        <v/>
      </c>
      <c r="E34" s="390"/>
      <c r="F34" s="390"/>
      <c r="G34" s="390"/>
      <c r="H34" s="350"/>
      <c r="I34" s="185">
        <f t="shared" si="0"/>
        <v>0</v>
      </c>
      <c r="J34" s="27"/>
      <c r="K34" s="252">
        <f t="shared" si="1"/>
        <v>0</v>
      </c>
      <c r="L34" s="184">
        <v>0.1</v>
      </c>
      <c r="M34" s="22">
        <f t="shared" si="2"/>
        <v>0.9</v>
      </c>
      <c r="N34" s="4" t="str">
        <f>IF('Material 3'!N34="","",'Material 3'!N34)</f>
        <v/>
      </c>
      <c r="O34" s="21">
        <f t="shared" si="3"/>
        <v>0</v>
      </c>
    </row>
    <row r="35" spans="1:15">
      <c r="A35" s="169"/>
      <c r="B35" s="349" t="str">
        <f>IF('Material 3'!B35:C35=0,"",'Material 3'!B35:C35)</f>
        <v/>
      </c>
      <c r="C35" s="350"/>
      <c r="D35" s="349" t="str">
        <f>IF('Material 3'!D35:F35=0,"",'Material 3'!D35:F35)</f>
        <v/>
      </c>
      <c r="E35" s="390"/>
      <c r="F35" s="390"/>
      <c r="G35" s="390"/>
      <c r="H35" s="350"/>
      <c r="I35" s="185">
        <f t="shared" si="0"/>
        <v>0</v>
      </c>
      <c r="J35" s="27"/>
      <c r="K35" s="252">
        <f t="shared" si="1"/>
        <v>0</v>
      </c>
      <c r="L35" s="184">
        <v>0.1</v>
      </c>
      <c r="M35" s="22">
        <f t="shared" si="2"/>
        <v>0.9</v>
      </c>
      <c r="N35" s="4" t="str">
        <f>IF('Material 3'!N35="","",'Material 3'!N35)</f>
        <v/>
      </c>
      <c r="O35" s="21">
        <f t="shared" si="3"/>
        <v>0</v>
      </c>
    </row>
    <row r="36" spans="1:15">
      <c r="A36" s="169"/>
      <c r="B36" s="349" t="str">
        <f>IF('Material 3'!B36:C36=0,"",'Material 3'!B36:C36)</f>
        <v/>
      </c>
      <c r="C36" s="350"/>
      <c r="D36" s="349" t="str">
        <f>IF('Material 3'!D36:F36=0,"",'Material 3'!D36:F36)</f>
        <v/>
      </c>
      <c r="E36" s="390"/>
      <c r="F36" s="390"/>
      <c r="G36" s="390"/>
      <c r="H36" s="350"/>
      <c r="I36" s="185">
        <f t="shared" si="0"/>
        <v>0</v>
      </c>
      <c r="J36" s="27"/>
      <c r="K36" s="252">
        <f t="shared" si="1"/>
        <v>0</v>
      </c>
      <c r="L36" s="184">
        <v>0.1</v>
      </c>
      <c r="M36" s="22">
        <f t="shared" si="2"/>
        <v>0.9</v>
      </c>
      <c r="N36" s="4" t="str">
        <f>IF('Material 3'!N36="","",'Material 3'!N36)</f>
        <v/>
      </c>
      <c r="O36" s="21">
        <f t="shared" si="3"/>
        <v>0</v>
      </c>
    </row>
    <row r="37" spans="1:15">
      <c r="A37" s="169"/>
      <c r="B37" s="349" t="str">
        <f>IF('Material 3'!B37:C37=0,"",'Material 3'!B37:C37)</f>
        <v/>
      </c>
      <c r="C37" s="350"/>
      <c r="D37" s="349" t="str">
        <f>IF('Material 3'!D37:F37=0,"",'Material 3'!D37:F37)</f>
        <v/>
      </c>
      <c r="E37" s="390"/>
      <c r="F37" s="390"/>
      <c r="G37" s="390"/>
      <c r="H37" s="350"/>
      <c r="I37" s="185">
        <f t="shared" si="0"/>
        <v>0</v>
      </c>
      <c r="J37" s="27"/>
      <c r="K37" s="252">
        <f t="shared" si="1"/>
        <v>0</v>
      </c>
      <c r="L37" s="184">
        <v>0.1</v>
      </c>
      <c r="M37" s="22">
        <f t="shared" si="2"/>
        <v>0.9</v>
      </c>
      <c r="N37" s="4" t="str">
        <f>IF('Material 3'!N37="","",'Material 3'!N37)</f>
        <v/>
      </c>
      <c r="O37" s="21">
        <f t="shared" si="3"/>
        <v>0</v>
      </c>
    </row>
    <row r="38" spans="1:15">
      <c r="A38" s="169"/>
      <c r="B38" s="349" t="str">
        <f>IF('Material 3'!B38:C38=0,"",'Material 3'!B38:C38)</f>
        <v/>
      </c>
      <c r="C38" s="350"/>
      <c r="D38" s="349" t="str">
        <f>IF('Material 3'!D38:F38=0,"",'Material 3'!D38:F38)</f>
        <v/>
      </c>
      <c r="E38" s="390"/>
      <c r="F38" s="390"/>
      <c r="G38" s="390"/>
      <c r="H38" s="350"/>
      <c r="I38" s="185">
        <f t="shared" si="0"/>
        <v>0</v>
      </c>
      <c r="J38" s="27"/>
      <c r="K38" s="252">
        <f t="shared" si="1"/>
        <v>0</v>
      </c>
      <c r="L38" s="184">
        <v>0.1</v>
      </c>
      <c r="M38" s="22">
        <f t="shared" si="2"/>
        <v>0.9</v>
      </c>
      <c r="N38" s="4" t="str">
        <f>IF('Material 3'!N38="","",'Material 3'!N38)</f>
        <v/>
      </c>
      <c r="O38" s="21">
        <f t="shared" si="3"/>
        <v>0</v>
      </c>
    </row>
    <row r="39" spans="1:15">
      <c r="A39" s="169"/>
      <c r="B39" s="349" t="str">
        <f>IF('Material 3'!B39:C39=0,"",'Material 3'!B39:C39)</f>
        <v/>
      </c>
      <c r="C39" s="350"/>
      <c r="D39" s="349" t="str">
        <f>IF('Material 3'!D39:F39=0,"",'Material 3'!D39:F39)</f>
        <v/>
      </c>
      <c r="E39" s="390"/>
      <c r="F39" s="390"/>
      <c r="G39" s="390"/>
      <c r="H39" s="350"/>
      <c r="I39" s="185">
        <f t="shared" si="0"/>
        <v>0</v>
      </c>
      <c r="J39" s="27"/>
      <c r="K39" s="252">
        <f t="shared" si="1"/>
        <v>0</v>
      </c>
      <c r="L39" s="184">
        <v>0.1</v>
      </c>
      <c r="M39" s="22">
        <f t="shared" si="2"/>
        <v>0.9</v>
      </c>
      <c r="N39" s="4" t="str">
        <f>IF('Material 3'!N39="","",'Material 3'!N39)</f>
        <v/>
      </c>
      <c r="O39" s="21">
        <f t="shared" si="3"/>
        <v>0</v>
      </c>
    </row>
    <row r="40" spans="1:15">
      <c r="A40" s="169"/>
      <c r="B40" s="349" t="str">
        <f>IF('Material 3'!B40:C40=0,"",'Material 3'!B40:C40)</f>
        <v/>
      </c>
      <c r="C40" s="350"/>
      <c r="D40" s="349" t="str">
        <f>IF('Material 3'!D40:F40=0,"",'Material 3'!D40:F40)</f>
        <v/>
      </c>
      <c r="E40" s="390"/>
      <c r="F40" s="390"/>
      <c r="G40" s="390"/>
      <c r="H40" s="350"/>
      <c r="I40" s="185">
        <f t="shared" si="0"/>
        <v>0</v>
      </c>
      <c r="J40" s="27"/>
      <c r="K40" s="252">
        <f t="shared" si="1"/>
        <v>0</v>
      </c>
      <c r="L40" s="184">
        <v>0.1</v>
      </c>
      <c r="M40" s="22">
        <f t="shared" si="2"/>
        <v>0.9</v>
      </c>
      <c r="N40" s="4" t="str">
        <f>IF('Material 3'!N40="","",'Material 3'!N40)</f>
        <v/>
      </c>
      <c r="O40" s="21">
        <f t="shared" si="3"/>
        <v>0</v>
      </c>
    </row>
    <row r="41" spans="1:15">
      <c r="A41" s="169"/>
      <c r="B41" s="349" t="str">
        <f>IF('Material 3'!B41:C41=0,"",'Material 3'!B41:C41)</f>
        <v/>
      </c>
      <c r="C41" s="350"/>
      <c r="D41" s="349" t="str">
        <f>IF('Material 3'!D41:F41=0,"",'Material 3'!D41:F41)</f>
        <v/>
      </c>
      <c r="E41" s="390"/>
      <c r="F41" s="390"/>
      <c r="G41" s="390"/>
      <c r="H41" s="350"/>
      <c r="I41" s="185">
        <f t="shared" si="0"/>
        <v>0</v>
      </c>
      <c r="J41" s="27"/>
      <c r="K41" s="252">
        <f t="shared" si="1"/>
        <v>0</v>
      </c>
      <c r="L41" s="184">
        <v>0.1</v>
      </c>
      <c r="M41" s="22">
        <f t="shared" si="2"/>
        <v>0.9</v>
      </c>
      <c r="N41" s="4" t="str">
        <f>IF('Material 3'!N41="","",'Material 3'!N41)</f>
        <v/>
      </c>
      <c r="O41" s="21">
        <f t="shared" si="3"/>
        <v>0</v>
      </c>
    </row>
    <row r="42" spans="1:15">
      <c r="A42" s="169"/>
      <c r="B42" s="349" t="str">
        <f>IF('Material 3'!B42:C42=0,"",'Material 3'!B42:C42)</f>
        <v/>
      </c>
      <c r="C42" s="350"/>
      <c r="D42" s="349" t="str">
        <f>IF('Material 3'!D42:F42=0,"",'Material 3'!D42:F42)</f>
        <v/>
      </c>
      <c r="E42" s="390"/>
      <c r="F42" s="390"/>
      <c r="G42" s="390"/>
      <c r="H42" s="350"/>
      <c r="I42" s="185">
        <f t="shared" si="0"/>
        <v>0</v>
      </c>
      <c r="J42" s="27"/>
      <c r="K42" s="252">
        <f t="shared" si="1"/>
        <v>0</v>
      </c>
      <c r="L42" s="184">
        <v>0.1</v>
      </c>
      <c r="M42" s="22">
        <f t="shared" si="2"/>
        <v>0.9</v>
      </c>
      <c r="N42" s="4" t="str">
        <f>IF('Material 3'!N42="","",'Material 3'!N42)</f>
        <v/>
      </c>
      <c r="O42" s="21">
        <f t="shared" si="3"/>
        <v>0</v>
      </c>
    </row>
    <row r="43" spans="1:15">
      <c r="A43" s="169"/>
      <c r="B43" s="349" t="str">
        <f>IF('Material 3'!B43:C43=0,"",'Material 3'!B43:C43)</f>
        <v/>
      </c>
      <c r="C43" s="350"/>
      <c r="D43" s="349" t="str">
        <f>IF('Material 3'!D43:F43=0,"",'Material 3'!D43:F43)</f>
        <v/>
      </c>
      <c r="E43" s="390"/>
      <c r="F43" s="390"/>
      <c r="G43" s="390"/>
      <c r="H43" s="350"/>
      <c r="I43" s="185">
        <f t="shared" si="0"/>
        <v>0</v>
      </c>
      <c r="J43" s="27"/>
      <c r="K43" s="252">
        <f t="shared" si="1"/>
        <v>0</v>
      </c>
      <c r="L43" s="184">
        <v>0.1</v>
      </c>
      <c r="M43" s="22">
        <f t="shared" si="2"/>
        <v>0.9</v>
      </c>
      <c r="N43" s="4" t="str">
        <f>IF('Material 3'!N43="","",'Material 3'!N43)</f>
        <v/>
      </c>
      <c r="O43" s="21">
        <f t="shared" si="3"/>
        <v>0</v>
      </c>
    </row>
    <row r="44" spans="1:15">
      <c r="A44" s="169"/>
      <c r="B44" s="349" t="str">
        <f>IF('Material 3'!B44:C44=0,"",'Material 3'!B44:C44)</f>
        <v/>
      </c>
      <c r="C44" s="350"/>
      <c r="D44" s="349" t="str">
        <f>IF('Material 3'!D44:F44=0,"",'Material 3'!D44:F44)</f>
        <v/>
      </c>
      <c r="E44" s="390"/>
      <c r="F44" s="390"/>
      <c r="G44" s="390"/>
      <c r="H44" s="350"/>
      <c r="I44" s="185">
        <f t="shared" si="0"/>
        <v>0</v>
      </c>
      <c r="J44" s="27"/>
      <c r="K44" s="252">
        <f t="shared" si="1"/>
        <v>0</v>
      </c>
      <c r="L44" s="184">
        <v>0.1</v>
      </c>
      <c r="M44" s="22">
        <f t="shared" si="2"/>
        <v>0.9</v>
      </c>
      <c r="N44" s="4" t="str">
        <f>IF('Material 3'!N44="","",'Material 3'!N44)</f>
        <v/>
      </c>
      <c r="O44" s="21">
        <f t="shared" si="3"/>
        <v>0</v>
      </c>
    </row>
    <row r="45" spans="1:15">
      <c r="A45" s="169"/>
      <c r="B45" s="349" t="str">
        <f>IF('Material 3'!B45:C45=0,"",'Material 3'!B45:C45)</f>
        <v/>
      </c>
      <c r="C45" s="350"/>
      <c r="D45" s="349" t="str">
        <f>IF('Material 3'!D45:F45=0,"",'Material 3'!D45:F45)</f>
        <v/>
      </c>
      <c r="E45" s="390"/>
      <c r="F45" s="390"/>
      <c r="G45" s="390"/>
      <c r="H45" s="350"/>
      <c r="I45" s="185">
        <f t="shared" si="0"/>
        <v>0</v>
      </c>
      <c r="J45" s="27"/>
      <c r="K45" s="252">
        <f t="shared" si="1"/>
        <v>0</v>
      </c>
      <c r="L45" s="184">
        <v>0.1</v>
      </c>
      <c r="M45" s="22">
        <f t="shared" si="2"/>
        <v>0.9</v>
      </c>
      <c r="N45" s="4" t="str">
        <f>IF('Material 3'!N45="","",'Material 3'!N45)</f>
        <v/>
      </c>
      <c r="O45" s="21">
        <f t="shared" si="3"/>
        <v>0</v>
      </c>
    </row>
    <row r="46" spans="1:15">
      <c r="A46" s="169"/>
      <c r="B46" s="349" t="str">
        <f>IF('Material 3'!B46:C46=0,"",'Material 3'!B46:C46)</f>
        <v/>
      </c>
      <c r="C46" s="350"/>
      <c r="D46" s="349" t="str">
        <f>IF('Material 3'!D46:F46=0,"",'Material 3'!D46:F46)</f>
        <v/>
      </c>
      <c r="E46" s="390"/>
      <c r="F46" s="390"/>
      <c r="G46" s="390"/>
      <c r="H46" s="350"/>
      <c r="I46" s="185">
        <f t="shared" si="0"/>
        <v>0</v>
      </c>
      <c r="J46" s="27"/>
      <c r="K46" s="252">
        <f t="shared" si="1"/>
        <v>0</v>
      </c>
      <c r="L46" s="184">
        <v>0.1</v>
      </c>
      <c r="M46" s="22">
        <f t="shared" si="2"/>
        <v>0.9</v>
      </c>
      <c r="N46" s="4" t="str">
        <f>IF('Material 3'!N46="","",'Material 3'!N46)</f>
        <v/>
      </c>
      <c r="O46" s="21">
        <f t="shared" si="3"/>
        <v>0</v>
      </c>
    </row>
    <row r="47" spans="1:15">
      <c r="A47" s="169"/>
      <c r="B47" s="349" t="str">
        <f>IF('Material 3'!B47:C47=0,"",'Material 3'!B47:C47)</f>
        <v/>
      </c>
      <c r="C47" s="350"/>
      <c r="D47" s="349" t="str">
        <f>IF('Material 3'!D47:F47=0,"",'Material 3'!D47:F47)</f>
        <v/>
      </c>
      <c r="E47" s="390"/>
      <c r="F47" s="390"/>
      <c r="G47" s="390"/>
      <c r="H47" s="350"/>
      <c r="I47" s="185">
        <f t="shared" si="0"/>
        <v>0</v>
      </c>
      <c r="J47" s="27"/>
      <c r="K47" s="252">
        <f t="shared" si="1"/>
        <v>0</v>
      </c>
      <c r="L47" s="184">
        <v>0.1</v>
      </c>
      <c r="M47" s="22">
        <f t="shared" si="2"/>
        <v>0.9</v>
      </c>
      <c r="N47" s="4" t="str">
        <f>IF('Material 3'!N47="","",'Material 3'!N47)</f>
        <v/>
      </c>
      <c r="O47" s="21">
        <f t="shared" si="3"/>
        <v>0</v>
      </c>
    </row>
    <row r="48" spans="1:15">
      <c r="A48" s="169"/>
      <c r="B48" s="349" t="str">
        <f>IF('Material 3'!B48:C48=0,"",'Material 3'!B48:C48)</f>
        <v/>
      </c>
      <c r="C48" s="350"/>
      <c r="D48" s="349" t="str">
        <f>IF('Material 3'!D48:F48=0,"",'Material 3'!D48:F48)</f>
        <v/>
      </c>
      <c r="E48" s="390"/>
      <c r="F48" s="390"/>
      <c r="G48" s="390"/>
      <c r="H48" s="350"/>
      <c r="I48" s="185">
        <f t="shared" si="0"/>
        <v>0</v>
      </c>
      <c r="J48" s="27"/>
      <c r="K48" s="252">
        <f t="shared" si="1"/>
        <v>0</v>
      </c>
      <c r="L48" s="184">
        <v>0.1</v>
      </c>
      <c r="M48" s="22">
        <f t="shared" si="2"/>
        <v>0.9</v>
      </c>
      <c r="N48" s="4" t="str">
        <f>IF('Material 3'!N48="","",'Material 3'!N48)</f>
        <v/>
      </c>
      <c r="O48" s="21">
        <f t="shared" si="3"/>
        <v>0</v>
      </c>
    </row>
    <row r="49" spans="1:15">
      <c r="A49" s="169"/>
      <c r="B49" s="349" t="str">
        <f>IF('Material 3'!B49:C49=0,"",'Material 3'!B49:C49)</f>
        <v/>
      </c>
      <c r="C49" s="350"/>
      <c r="D49" s="349" t="str">
        <f>IF('Material 3'!D49:F49=0,"",'Material 3'!D49:F49)</f>
        <v/>
      </c>
      <c r="E49" s="390"/>
      <c r="F49" s="390"/>
      <c r="G49" s="390"/>
      <c r="H49" s="350"/>
      <c r="I49" s="185">
        <f t="shared" si="0"/>
        <v>0</v>
      </c>
      <c r="J49" s="27"/>
      <c r="K49" s="252">
        <f t="shared" si="1"/>
        <v>0</v>
      </c>
      <c r="L49" s="184">
        <v>0.1</v>
      </c>
      <c r="M49" s="22">
        <f t="shared" si="2"/>
        <v>0.9</v>
      </c>
      <c r="N49" s="4" t="str">
        <f>IF('Material 3'!N49="","",'Material 3'!N49)</f>
        <v/>
      </c>
      <c r="O49" s="21">
        <f t="shared" si="3"/>
        <v>0</v>
      </c>
    </row>
    <row r="50" spans="1:15">
      <c r="A50" s="169"/>
      <c r="B50" s="349" t="str">
        <f>IF('Material 3'!B50:C50=0,"",'Material 3'!B50:C50)</f>
        <v/>
      </c>
      <c r="C50" s="350"/>
      <c r="D50" s="349" t="str">
        <f>IF('Material 3'!D50:F50=0,"",'Material 3'!D50:F50)</f>
        <v/>
      </c>
      <c r="E50" s="390"/>
      <c r="F50" s="390"/>
      <c r="G50" s="390"/>
      <c r="H50" s="350"/>
      <c r="I50" s="185">
        <f t="shared" si="0"/>
        <v>0</v>
      </c>
      <c r="J50" s="27"/>
      <c r="K50" s="252">
        <f t="shared" si="1"/>
        <v>0</v>
      </c>
      <c r="L50" s="184">
        <v>0.1</v>
      </c>
      <c r="M50" s="22">
        <f t="shared" si="2"/>
        <v>0.9</v>
      </c>
      <c r="N50" s="4" t="str">
        <f>IF('Material 3'!N50="","",'Material 3'!N50)</f>
        <v/>
      </c>
      <c r="O50" s="21">
        <f t="shared" si="3"/>
        <v>0</v>
      </c>
    </row>
    <row r="51" spans="1:15">
      <c r="A51" s="169"/>
      <c r="B51" s="349" t="str">
        <f>IF('Material 3'!B51:C51=0,"",'Material 3'!B51:C51)</f>
        <v/>
      </c>
      <c r="C51" s="350"/>
      <c r="D51" s="349" t="str">
        <f>IF('Material 3'!D51:F51=0,"",'Material 3'!D51:F51)</f>
        <v/>
      </c>
      <c r="E51" s="390"/>
      <c r="F51" s="390"/>
      <c r="G51" s="390"/>
      <c r="H51" s="350"/>
      <c r="I51" s="185">
        <f t="shared" si="0"/>
        <v>0</v>
      </c>
      <c r="J51" s="27"/>
      <c r="K51" s="252">
        <f t="shared" si="1"/>
        <v>0</v>
      </c>
      <c r="L51" s="184">
        <v>0.1</v>
      </c>
      <c r="M51" s="22">
        <f t="shared" si="2"/>
        <v>0.9</v>
      </c>
      <c r="N51" s="4" t="str">
        <f>IF('Material 3'!N51="","",'Material 3'!N51)</f>
        <v/>
      </c>
      <c r="O51" s="21">
        <f t="shared" si="3"/>
        <v>0</v>
      </c>
    </row>
    <row r="52" spans="1:15">
      <c r="A52" s="169"/>
      <c r="B52" s="349" t="str">
        <f>IF('Material 3'!B52:C52=0,"",'Material 3'!B52:C52)</f>
        <v/>
      </c>
      <c r="C52" s="350"/>
      <c r="D52" s="349" t="str">
        <f>IF('Material 3'!D52:F52=0,"",'Material 3'!D52:F52)</f>
        <v/>
      </c>
      <c r="E52" s="390"/>
      <c r="F52" s="390"/>
      <c r="G52" s="390"/>
      <c r="H52" s="350"/>
      <c r="I52" s="185">
        <f t="shared" si="0"/>
        <v>0</v>
      </c>
      <c r="J52" s="27"/>
      <c r="K52" s="252">
        <f t="shared" si="1"/>
        <v>0</v>
      </c>
      <c r="L52" s="184">
        <v>0.1</v>
      </c>
      <c r="M52" s="22">
        <f t="shared" si="2"/>
        <v>0.9</v>
      </c>
      <c r="N52" s="4" t="str">
        <f>IF('Material 3'!N52="","",'Material 3'!N52)</f>
        <v/>
      </c>
      <c r="O52" s="21">
        <f t="shared" si="3"/>
        <v>0</v>
      </c>
    </row>
    <row r="53" spans="1:15">
      <c r="A53" s="169"/>
      <c r="B53" s="349" t="str">
        <f>IF('Material 3'!B53:C53=0,"",'Material 3'!B53:C53)</f>
        <v/>
      </c>
      <c r="C53" s="350"/>
      <c r="D53" s="349" t="str">
        <f>IF('Material 3'!D53:F53=0,"",'Material 3'!D53:F53)</f>
        <v/>
      </c>
      <c r="E53" s="390"/>
      <c r="F53" s="390"/>
      <c r="G53" s="390"/>
      <c r="H53" s="350"/>
      <c r="I53" s="185">
        <f t="shared" si="0"/>
        <v>0</v>
      </c>
      <c r="J53" s="27"/>
      <c r="K53" s="252">
        <f t="shared" si="1"/>
        <v>0</v>
      </c>
      <c r="L53" s="184">
        <v>0.1</v>
      </c>
      <c r="M53" s="22">
        <f t="shared" si="2"/>
        <v>0.9</v>
      </c>
      <c r="N53" s="4" t="str">
        <f>IF('Material 3'!N53="","",'Material 3'!N53)</f>
        <v/>
      </c>
      <c r="O53" s="21">
        <f t="shared" si="3"/>
        <v>0</v>
      </c>
    </row>
    <row r="55" spans="1:15" ht="13.5" customHeight="1" thickBot="1">
      <c r="H55" s="1" t="s">
        <v>52</v>
      </c>
      <c r="I55" s="167">
        <f>SUM(I9:I53)</f>
        <v>0</v>
      </c>
      <c r="J55" s="172"/>
      <c r="K55" s="172"/>
      <c r="L55" s="415" t="s">
        <v>101</v>
      </c>
      <c r="M55" s="415"/>
      <c r="N55" s="415"/>
      <c r="O55" s="26">
        <f>SUM(O9:O53)</f>
        <v>0</v>
      </c>
    </row>
    <row r="56" spans="1:15">
      <c r="A56" s="32"/>
    </row>
    <row r="57" spans="1:15" ht="13.5" customHeight="1" thickBot="1">
      <c r="G57" s="415" t="str">
        <f>IF(K4="","TAX RATE NOT FILLED IN","")</f>
        <v/>
      </c>
      <c r="H57" s="415"/>
      <c r="I57" s="415"/>
      <c r="L57" s="414" t="s">
        <v>196</v>
      </c>
      <c r="M57" s="414"/>
      <c r="N57" s="414"/>
      <c r="O57" s="26">
        <f>I55-O55</f>
        <v>0</v>
      </c>
    </row>
    <row r="59" spans="1:15" ht="13.5" thickBot="1">
      <c r="L59" s="414" t="s">
        <v>192</v>
      </c>
      <c r="M59" s="414"/>
      <c r="N59" s="414"/>
      <c r="O59" s="177">
        <f>IF(O57=0,0,O57/I55)</f>
        <v>0</v>
      </c>
    </row>
  </sheetData>
  <sheetProtection sheet="1" objects="1" scenarios="1" selectLockedCells="1"/>
  <mergeCells count="107">
    <mergeCell ref="G57:I57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52:H52"/>
    <mergeCell ref="B46:C46"/>
    <mergeCell ref="D46:H46"/>
    <mergeCell ref="D47:H47"/>
    <mergeCell ref="B48:C48"/>
    <mergeCell ref="D48:H48"/>
    <mergeCell ref="B47:C47"/>
    <mergeCell ref="B44:C44"/>
    <mergeCell ref="D44:H44"/>
    <mergeCell ref="B39:C39"/>
    <mergeCell ref="D39:H39"/>
    <mergeCell ref="B41:C41"/>
    <mergeCell ref="D41:H41"/>
    <mergeCell ref="B40:C40"/>
    <mergeCell ref="D40:H40"/>
    <mergeCell ref="B45:C45"/>
    <mergeCell ref="D45:H45"/>
    <mergeCell ref="B42:C42"/>
    <mergeCell ref="D42:H42"/>
    <mergeCell ref="B43:C43"/>
    <mergeCell ref="D43:H43"/>
    <mergeCell ref="D30:H30"/>
    <mergeCell ref="B38:C38"/>
    <mergeCell ref="D38:H38"/>
    <mergeCell ref="B33:C33"/>
    <mergeCell ref="D33:H33"/>
    <mergeCell ref="B34:C34"/>
    <mergeCell ref="D34:H34"/>
    <mergeCell ref="B35:C35"/>
    <mergeCell ref="D35:H35"/>
    <mergeCell ref="B36:C36"/>
    <mergeCell ref="D36:H36"/>
    <mergeCell ref="B37:C37"/>
    <mergeCell ref="D37:H37"/>
    <mergeCell ref="A1:I1"/>
    <mergeCell ref="C3:D3"/>
    <mergeCell ref="C5:D5"/>
    <mergeCell ref="B7:C7"/>
    <mergeCell ref="D7:H7"/>
    <mergeCell ref="B11:C11"/>
    <mergeCell ref="D11:H11"/>
    <mergeCell ref="B12:C12"/>
    <mergeCell ref="D12:H12"/>
    <mergeCell ref="B9:C9"/>
    <mergeCell ref="D9:H9"/>
    <mergeCell ref="B10:C10"/>
    <mergeCell ref="D10:H10"/>
    <mergeCell ref="B8:C8"/>
    <mergeCell ref="D8:H8"/>
    <mergeCell ref="L59:N59"/>
    <mergeCell ref="L55:N55"/>
    <mergeCell ref="K7:K8"/>
    <mergeCell ref="L7:L8"/>
    <mergeCell ref="M7:M8"/>
    <mergeCell ref="J7:J8"/>
    <mergeCell ref="B19:C19"/>
    <mergeCell ref="D19:H19"/>
    <mergeCell ref="B20:C20"/>
    <mergeCell ref="D20:H20"/>
    <mergeCell ref="B17:C17"/>
    <mergeCell ref="D17:H17"/>
    <mergeCell ref="B18:C18"/>
    <mergeCell ref="D18:H18"/>
    <mergeCell ref="B15:C15"/>
    <mergeCell ref="B23:C23"/>
    <mergeCell ref="D23:H23"/>
    <mergeCell ref="B24:C24"/>
    <mergeCell ref="D24:H24"/>
    <mergeCell ref="B21:C21"/>
    <mergeCell ref="D21:H21"/>
    <mergeCell ref="B22:C22"/>
    <mergeCell ref="D22:H22"/>
    <mergeCell ref="B27:C27"/>
    <mergeCell ref="O7:O8"/>
    <mergeCell ref="L57:N57"/>
    <mergeCell ref="D15:H15"/>
    <mergeCell ref="B16:C16"/>
    <mergeCell ref="D16:H16"/>
    <mergeCell ref="B13:C13"/>
    <mergeCell ref="D13:H13"/>
    <mergeCell ref="B14:C14"/>
    <mergeCell ref="D14:H14"/>
    <mergeCell ref="N7:N8"/>
    <mergeCell ref="D27:H27"/>
    <mergeCell ref="B28:C28"/>
    <mergeCell ref="D28:H28"/>
    <mergeCell ref="B25:C25"/>
    <mergeCell ref="D25:H25"/>
    <mergeCell ref="B26:C26"/>
    <mergeCell ref="D26:H26"/>
    <mergeCell ref="B31:C31"/>
    <mergeCell ref="D31:H31"/>
    <mergeCell ref="B32:C32"/>
    <mergeCell ref="D32:H32"/>
    <mergeCell ref="B29:C29"/>
    <mergeCell ref="D29:H29"/>
    <mergeCell ref="B30:C30"/>
  </mergeCells>
  <phoneticPr fontId="0" type="noConversion"/>
  <conditionalFormatting sqref="D9:D53">
    <cfRule type="expression" dxfId="17" priority="54" stopIfTrue="1">
      <formula>AND(B9&gt;"",J9="")</formula>
    </cfRule>
  </conditionalFormatting>
  <conditionalFormatting sqref="E10:H53">
    <cfRule type="expression" dxfId="16" priority="56" stopIfTrue="1">
      <formula>AND(C10&gt;"",L10="")</formula>
    </cfRule>
  </conditionalFormatting>
  <conditionalFormatting sqref="G57:H57">
    <cfRule type="cellIs" dxfId="15" priority="48" stopIfTrue="1" operator="equal">
      <formula>"TAX RATE NOT FILLED IN"</formula>
    </cfRule>
  </conditionalFormatting>
  <conditionalFormatting sqref="H56:I56">
    <cfRule type="cellIs" dxfId="14" priority="49" stopIfTrue="1" operator="equal">
      <formula>"TAX NOT FILLED IN"</formula>
    </cfRule>
  </conditionalFormatting>
  <conditionalFormatting sqref="K4">
    <cfRule type="expression" dxfId="13" priority="59" stopIfTrue="1">
      <formula>AND($K$4="",$I$55&gt;0)</formula>
    </cfRule>
  </conditionalFormatting>
  <pageMargins left="0.75" right="0.75" top="0.5" bottom="0.5" header="0.5" footer="0.5"/>
  <pageSetup scale="9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indexed="51"/>
  </sheetPr>
  <dimension ref="A1:O59"/>
  <sheetViews>
    <sheetView workbookViewId="0">
      <selection activeCell="A9" sqref="A9"/>
    </sheetView>
  </sheetViews>
  <sheetFormatPr defaultRowHeight="12.75"/>
  <cols>
    <col min="3" max="3" width="15.85546875" customWidth="1"/>
    <col min="9" max="9" width="14.140625" customWidth="1"/>
    <col min="10" max="10" width="15.85546875" customWidth="1"/>
    <col min="11" max="11" width="10.85546875" customWidth="1"/>
    <col min="15" max="15" width="16.42578125" customWidth="1"/>
  </cols>
  <sheetData>
    <row r="1" spans="1:15" ht="18">
      <c r="A1" s="450" t="s">
        <v>204</v>
      </c>
      <c r="B1" s="450"/>
      <c r="C1" s="450"/>
      <c r="D1" s="450"/>
      <c r="E1" s="450"/>
      <c r="F1" s="450"/>
      <c r="G1" s="450"/>
      <c r="H1" s="450"/>
      <c r="I1" s="450"/>
    </row>
    <row r="2" spans="1:15">
      <c r="A2" s="2"/>
      <c r="B2" s="2"/>
    </row>
    <row r="3" spans="1:15">
      <c r="A3" s="2"/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1'!T4="","",'Labor 1'!T4)</f>
        <v/>
      </c>
      <c r="J3" s="2" t="s">
        <v>203</v>
      </c>
      <c r="K3" s="2"/>
    </row>
    <row r="4" spans="1:15" ht="13.5" thickBot="1">
      <c r="A4" s="2"/>
      <c r="B4" s="2"/>
      <c r="J4" s="2" t="s">
        <v>42</v>
      </c>
      <c r="K4" s="306">
        <f>'Material 4'!K4</f>
        <v>0</v>
      </c>
    </row>
    <row r="5" spans="1:15">
      <c r="A5" s="2"/>
      <c r="B5" s="1" t="s">
        <v>43</v>
      </c>
      <c r="C5" s="379" t="str">
        <f>IF('Labor 1'!C6:H6="","",'Labor 1'!C6:H6)</f>
        <v/>
      </c>
      <c r="D5" s="379"/>
      <c r="E5" s="1" t="s">
        <v>44</v>
      </c>
      <c r="F5" s="176">
        <v>4</v>
      </c>
      <c r="G5" s="2" t="s">
        <v>2</v>
      </c>
      <c r="H5" s="180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8" t="s">
        <v>205</v>
      </c>
      <c r="B7" s="427" t="s">
        <v>46</v>
      </c>
      <c r="C7" s="428"/>
      <c r="D7" s="427" t="s">
        <v>3</v>
      </c>
      <c r="E7" s="429"/>
      <c r="F7" s="429"/>
      <c r="G7" s="429"/>
      <c r="H7" s="428"/>
      <c r="I7" s="18" t="s">
        <v>15</v>
      </c>
      <c r="J7" s="166" t="s">
        <v>205</v>
      </c>
      <c r="K7" s="456" t="s">
        <v>49</v>
      </c>
      <c r="L7" s="456" t="s">
        <v>193</v>
      </c>
      <c r="M7" s="456" t="s">
        <v>50</v>
      </c>
      <c r="N7" s="456" t="s">
        <v>298</v>
      </c>
      <c r="O7" s="456" t="s">
        <v>101</v>
      </c>
    </row>
    <row r="8" spans="1:15">
      <c r="A8" s="19" t="s">
        <v>206</v>
      </c>
      <c r="B8" s="430"/>
      <c r="C8" s="431"/>
      <c r="D8" s="430"/>
      <c r="E8" s="377"/>
      <c r="F8" s="377"/>
      <c r="G8" s="377"/>
      <c r="H8" s="431"/>
      <c r="I8" s="19" t="s">
        <v>207</v>
      </c>
      <c r="J8" s="166" t="s">
        <v>48</v>
      </c>
      <c r="K8" s="457"/>
      <c r="L8" s="457"/>
      <c r="M8" s="457"/>
      <c r="N8" s="457"/>
      <c r="O8" s="457"/>
    </row>
    <row r="9" spans="1:15">
      <c r="A9" s="169"/>
      <c r="B9" s="349" t="str">
        <f>IF('Material 4'!B9:C9=0,"",'Material 4'!B9:C9)</f>
        <v/>
      </c>
      <c r="C9" s="350"/>
      <c r="D9" s="360" t="str">
        <f>IF('Material 4'!D9:F9=0,"",'Material 4'!D9:F9)</f>
        <v/>
      </c>
      <c r="E9" s="361"/>
      <c r="F9" s="361"/>
      <c r="G9" s="361"/>
      <c r="H9" s="362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IF('Material 4'!N9="","",'Material 4'!N9)</f>
        <v/>
      </c>
      <c r="O9" s="21">
        <f>J9+K9</f>
        <v>0</v>
      </c>
    </row>
    <row r="10" spans="1:15">
      <c r="A10" s="169"/>
      <c r="B10" s="349" t="str">
        <f>IF('Material 4'!B10:C10=0,"",'Material 4'!B10:C10)</f>
        <v/>
      </c>
      <c r="C10" s="350"/>
      <c r="D10" s="360" t="str">
        <f>IF('Material 4'!D10:F10=0,"",'Material 4'!D10:F10)</f>
        <v/>
      </c>
      <c r="E10" s="361"/>
      <c r="F10" s="361"/>
      <c r="G10" s="361"/>
      <c r="H10" s="362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IF('Material 4'!N10="","",'Material 4'!N10)</f>
        <v/>
      </c>
      <c r="O10" s="21">
        <f t="shared" ref="O10:O53" si="3">J10+K10</f>
        <v>0</v>
      </c>
    </row>
    <row r="11" spans="1:15">
      <c r="A11" s="169"/>
      <c r="B11" s="349" t="str">
        <f>IF('Material 4'!B11:C11=0,"",'Material 4'!B11:C11)</f>
        <v/>
      </c>
      <c r="C11" s="350"/>
      <c r="D11" s="360" t="str">
        <f>IF('Material 4'!D11:F11=0,"",'Material 4'!D11:F11)</f>
        <v/>
      </c>
      <c r="E11" s="361"/>
      <c r="F11" s="361"/>
      <c r="G11" s="361"/>
      <c r="H11" s="362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IF('Material 4'!N11="","",'Material 4'!N11)</f>
        <v/>
      </c>
      <c r="O11" s="21">
        <f t="shared" si="3"/>
        <v>0</v>
      </c>
    </row>
    <row r="12" spans="1:15">
      <c r="A12" s="169"/>
      <c r="B12" s="349" t="str">
        <f>IF('Material 4'!B12:C12=0,"",'Material 4'!B12:C12)</f>
        <v/>
      </c>
      <c r="C12" s="350"/>
      <c r="D12" s="360" t="str">
        <f>IF('Material 4'!D12:F12=0,"",'Material 4'!D12:F12)</f>
        <v/>
      </c>
      <c r="E12" s="361"/>
      <c r="F12" s="361"/>
      <c r="G12" s="361"/>
      <c r="H12" s="362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IF('Material 4'!N12="","",'Material 4'!N12)</f>
        <v/>
      </c>
      <c r="O12" s="21">
        <f t="shared" si="3"/>
        <v>0</v>
      </c>
    </row>
    <row r="13" spans="1:15">
      <c r="A13" s="169"/>
      <c r="B13" s="349" t="str">
        <f>IF('Material 4'!B13:C13=0,"",'Material 4'!B13:C13)</f>
        <v/>
      </c>
      <c r="C13" s="350"/>
      <c r="D13" s="360" t="str">
        <f>IF('Material 4'!D13:F13=0,"",'Material 4'!D13:F13)</f>
        <v/>
      </c>
      <c r="E13" s="361"/>
      <c r="F13" s="361"/>
      <c r="G13" s="361"/>
      <c r="H13" s="362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IF('Material 4'!N13="","",'Material 4'!N13)</f>
        <v/>
      </c>
      <c r="O13" s="21">
        <f t="shared" si="3"/>
        <v>0</v>
      </c>
    </row>
    <row r="14" spans="1:15">
      <c r="A14" s="169"/>
      <c r="B14" s="349" t="str">
        <f>IF('Material 4'!B14:C14=0,"",'Material 4'!B14:C14)</f>
        <v/>
      </c>
      <c r="C14" s="350"/>
      <c r="D14" s="360" t="str">
        <f>IF('Material 4'!D14:F14=0,"",'Material 4'!D14:F14)</f>
        <v/>
      </c>
      <c r="E14" s="361"/>
      <c r="F14" s="361"/>
      <c r="G14" s="361"/>
      <c r="H14" s="362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IF('Material 4'!N14="","",'Material 4'!N14)</f>
        <v/>
      </c>
      <c r="O14" s="21">
        <f t="shared" si="3"/>
        <v>0</v>
      </c>
    </row>
    <row r="15" spans="1:15">
      <c r="A15" s="169"/>
      <c r="B15" s="349" t="str">
        <f>IF('Material 4'!B15:C15=0,"",'Material 4'!B15:C15)</f>
        <v/>
      </c>
      <c r="C15" s="350"/>
      <c r="D15" s="360" t="str">
        <f>IF('Material 4'!D15:F15=0,"",'Material 4'!D15:F15)</f>
        <v/>
      </c>
      <c r="E15" s="361"/>
      <c r="F15" s="361"/>
      <c r="G15" s="361"/>
      <c r="H15" s="362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IF('Material 4'!N15="","",'Material 4'!N15)</f>
        <v/>
      </c>
      <c r="O15" s="21">
        <f t="shared" si="3"/>
        <v>0</v>
      </c>
    </row>
    <row r="16" spans="1:15">
      <c r="A16" s="169"/>
      <c r="B16" s="349" t="str">
        <f>IF('Material 4'!B16:C16=0,"",'Material 4'!B16:C16)</f>
        <v/>
      </c>
      <c r="C16" s="350"/>
      <c r="D16" s="360" t="str">
        <f>IF('Material 4'!D16:F16=0,"",'Material 4'!D16:F16)</f>
        <v/>
      </c>
      <c r="E16" s="361"/>
      <c r="F16" s="361"/>
      <c r="G16" s="361"/>
      <c r="H16" s="362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IF('Material 4'!N16="","",'Material 4'!N16)</f>
        <v/>
      </c>
      <c r="O16" s="21">
        <f t="shared" si="3"/>
        <v>0</v>
      </c>
    </row>
    <row r="17" spans="1:15">
      <c r="A17" s="169"/>
      <c r="B17" s="349" t="str">
        <f>IF('Material 4'!B17:C17=0,"",'Material 4'!B17:C17)</f>
        <v/>
      </c>
      <c r="C17" s="350"/>
      <c r="D17" s="360" t="str">
        <f>IF('Material 4'!D17:F17=0,"",'Material 4'!D17:F17)</f>
        <v/>
      </c>
      <c r="E17" s="361"/>
      <c r="F17" s="361"/>
      <c r="G17" s="361"/>
      <c r="H17" s="362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IF('Material 4'!N17="","",'Material 4'!N17)</f>
        <v/>
      </c>
      <c r="O17" s="21">
        <f t="shared" si="3"/>
        <v>0</v>
      </c>
    </row>
    <row r="18" spans="1:15">
      <c r="A18" s="169"/>
      <c r="B18" s="349" t="str">
        <f>IF('Material 4'!B18:C18=0,"",'Material 4'!B18:C18)</f>
        <v/>
      </c>
      <c r="C18" s="350"/>
      <c r="D18" s="360" t="str">
        <f>IF('Material 4'!D18:F18=0,"",'Material 4'!D18:F18)</f>
        <v/>
      </c>
      <c r="E18" s="361"/>
      <c r="F18" s="361"/>
      <c r="G18" s="361"/>
      <c r="H18" s="362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IF('Material 4'!N18="","",'Material 4'!N18)</f>
        <v/>
      </c>
      <c r="O18" s="21">
        <f t="shared" si="3"/>
        <v>0</v>
      </c>
    </row>
    <row r="19" spans="1:15">
      <c r="A19" s="169"/>
      <c r="B19" s="349" t="str">
        <f>IF('Material 4'!B19:C19=0,"",'Material 4'!B19:C19)</f>
        <v/>
      </c>
      <c r="C19" s="350"/>
      <c r="D19" s="360" t="str">
        <f>IF('Material 4'!D19:F19=0,"",'Material 4'!D19:F19)</f>
        <v/>
      </c>
      <c r="E19" s="361"/>
      <c r="F19" s="361"/>
      <c r="G19" s="361"/>
      <c r="H19" s="362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IF('Material 4'!N19="","",'Material 4'!N19)</f>
        <v/>
      </c>
      <c r="O19" s="21">
        <f t="shared" si="3"/>
        <v>0</v>
      </c>
    </row>
    <row r="20" spans="1:15">
      <c r="A20" s="169"/>
      <c r="B20" s="349" t="str">
        <f>IF('Material 4'!B20:C20=0,"",'Material 4'!B20:C20)</f>
        <v/>
      </c>
      <c r="C20" s="350"/>
      <c r="D20" s="360" t="str">
        <f>IF('Material 4'!D20:F20=0,"",'Material 4'!D20:F20)</f>
        <v/>
      </c>
      <c r="E20" s="361"/>
      <c r="F20" s="361"/>
      <c r="G20" s="361"/>
      <c r="H20" s="362"/>
      <c r="I20" s="185">
        <f t="shared" si="0"/>
        <v>0</v>
      </c>
      <c r="J20" s="27"/>
      <c r="K20" s="252">
        <f t="shared" si="1"/>
        <v>0</v>
      </c>
      <c r="L20" s="183">
        <v>0.1</v>
      </c>
      <c r="M20" s="22">
        <f t="shared" si="2"/>
        <v>0.9</v>
      </c>
      <c r="N20" s="4" t="str">
        <f>IF('Material 4'!N20="","",'Material 4'!N20)</f>
        <v/>
      </c>
      <c r="O20" s="21">
        <f t="shared" si="3"/>
        <v>0</v>
      </c>
    </row>
    <row r="21" spans="1:15">
      <c r="A21" s="169"/>
      <c r="B21" s="349" t="str">
        <f>IF('Material 4'!B21:C21=0,"",'Material 4'!B21:C21)</f>
        <v/>
      </c>
      <c r="C21" s="350"/>
      <c r="D21" s="360" t="str">
        <f>IF('Material 4'!D21:F21=0,"",'Material 4'!D21:F21)</f>
        <v/>
      </c>
      <c r="E21" s="361"/>
      <c r="F21" s="361"/>
      <c r="G21" s="361"/>
      <c r="H21" s="362"/>
      <c r="I21" s="185">
        <f t="shared" si="0"/>
        <v>0</v>
      </c>
      <c r="J21" s="27"/>
      <c r="K21" s="252">
        <f t="shared" si="1"/>
        <v>0</v>
      </c>
      <c r="L21" s="183">
        <v>0.1</v>
      </c>
      <c r="M21" s="22">
        <f t="shared" si="2"/>
        <v>0.9</v>
      </c>
      <c r="N21" s="4" t="str">
        <f>IF('Material 4'!N21="","",'Material 4'!N21)</f>
        <v/>
      </c>
      <c r="O21" s="21">
        <f t="shared" si="3"/>
        <v>0</v>
      </c>
    </row>
    <row r="22" spans="1:15">
      <c r="A22" s="169"/>
      <c r="B22" s="349" t="str">
        <f>IF('Material 4'!B22:C22=0,"",'Material 4'!B22:C22)</f>
        <v/>
      </c>
      <c r="C22" s="350"/>
      <c r="D22" s="360" t="str">
        <f>IF('Material 4'!D22:F22=0,"",'Material 4'!D22:F22)</f>
        <v/>
      </c>
      <c r="E22" s="361"/>
      <c r="F22" s="361"/>
      <c r="G22" s="361"/>
      <c r="H22" s="362"/>
      <c r="I22" s="185">
        <f t="shared" si="0"/>
        <v>0</v>
      </c>
      <c r="J22" s="27"/>
      <c r="K22" s="252">
        <f t="shared" si="1"/>
        <v>0</v>
      </c>
      <c r="L22" s="183">
        <v>0.1</v>
      </c>
      <c r="M22" s="22">
        <f t="shared" si="2"/>
        <v>0.9</v>
      </c>
      <c r="N22" s="4" t="str">
        <f>IF('Material 4'!N22="","",'Material 4'!N22)</f>
        <v/>
      </c>
      <c r="O22" s="21">
        <f t="shared" si="3"/>
        <v>0</v>
      </c>
    </row>
    <row r="23" spans="1:15">
      <c r="A23" s="169"/>
      <c r="B23" s="349" t="str">
        <f>IF('Material 4'!B23:C23=0,"",'Material 4'!B23:C23)</f>
        <v/>
      </c>
      <c r="C23" s="350"/>
      <c r="D23" s="360" t="str">
        <f>IF('Material 4'!D23:F23=0,"",'Material 4'!D23:F23)</f>
        <v/>
      </c>
      <c r="E23" s="361"/>
      <c r="F23" s="361"/>
      <c r="G23" s="361"/>
      <c r="H23" s="362"/>
      <c r="I23" s="185">
        <f t="shared" si="0"/>
        <v>0</v>
      </c>
      <c r="J23" s="27"/>
      <c r="K23" s="252">
        <f t="shared" si="1"/>
        <v>0</v>
      </c>
      <c r="L23" s="183">
        <v>0.1</v>
      </c>
      <c r="M23" s="22">
        <f t="shared" si="2"/>
        <v>0.9</v>
      </c>
      <c r="N23" s="4" t="str">
        <f>IF('Material 4'!N23="","",'Material 4'!N23)</f>
        <v/>
      </c>
      <c r="O23" s="21">
        <f t="shared" si="3"/>
        <v>0</v>
      </c>
    </row>
    <row r="24" spans="1:15">
      <c r="A24" s="169"/>
      <c r="B24" s="349" t="str">
        <f>IF('Material 4'!B24:C24=0,"",'Material 4'!B24:C24)</f>
        <v/>
      </c>
      <c r="C24" s="350"/>
      <c r="D24" s="360" t="str">
        <f>IF('Material 4'!D24:F24=0,"",'Material 4'!D24:F24)</f>
        <v/>
      </c>
      <c r="E24" s="361"/>
      <c r="F24" s="361"/>
      <c r="G24" s="361"/>
      <c r="H24" s="362"/>
      <c r="I24" s="185">
        <f t="shared" si="0"/>
        <v>0</v>
      </c>
      <c r="J24" s="27"/>
      <c r="K24" s="252">
        <f t="shared" si="1"/>
        <v>0</v>
      </c>
      <c r="L24" s="183">
        <v>0.1</v>
      </c>
      <c r="M24" s="22">
        <f t="shared" si="2"/>
        <v>0.9</v>
      </c>
      <c r="N24" s="4" t="str">
        <f>IF('Material 4'!N24="","",'Material 4'!N24)</f>
        <v/>
      </c>
      <c r="O24" s="21">
        <f t="shared" si="3"/>
        <v>0</v>
      </c>
    </row>
    <row r="25" spans="1:15">
      <c r="A25" s="169"/>
      <c r="B25" s="349" t="str">
        <f>IF('Material 4'!B25:C25=0,"",'Material 4'!B25:C25)</f>
        <v/>
      </c>
      <c r="C25" s="350"/>
      <c r="D25" s="360" t="str">
        <f>IF('Material 4'!D25:F25=0,"",'Material 4'!D25:F25)</f>
        <v/>
      </c>
      <c r="E25" s="361"/>
      <c r="F25" s="361"/>
      <c r="G25" s="361"/>
      <c r="H25" s="362"/>
      <c r="I25" s="185">
        <f t="shared" si="0"/>
        <v>0</v>
      </c>
      <c r="J25" s="27"/>
      <c r="K25" s="252">
        <f t="shared" si="1"/>
        <v>0</v>
      </c>
      <c r="L25" s="183">
        <v>0.1</v>
      </c>
      <c r="M25" s="22">
        <f t="shared" si="2"/>
        <v>0.9</v>
      </c>
      <c r="N25" s="4" t="str">
        <f>IF('Material 4'!N25="","",'Material 4'!N25)</f>
        <v/>
      </c>
      <c r="O25" s="21">
        <f t="shared" si="3"/>
        <v>0</v>
      </c>
    </row>
    <row r="26" spans="1:15">
      <c r="A26" s="169"/>
      <c r="B26" s="349" t="str">
        <f>IF('Material 4'!B26:C26=0,"",'Material 4'!B26:C26)</f>
        <v/>
      </c>
      <c r="C26" s="350"/>
      <c r="D26" s="360" t="str">
        <f>IF('Material 4'!D26:F26=0,"",'Material 4'!D26:F26)</f>
        <v/>
      </c>
      <c r="E26" s="361"/>
      <c r="F26" s="361"/>
      <c r="G26" s="361"/>
      <c r="H26" s="362"/>
      <c r="I26" s="185">
        <f t="shared" si="0"/>
        <v>0</v>
      </c>
      <c r="J26" s="27"/>
      <c r="K26" s="252">
        <f t="shared" si="1"/>
        <v>0</v>
      </c>
      <c r="L26" s="183">
        <v>0.1</v>
      </c>
      <c r="M26" s="22">
        <f t="shared" si="2"/>
        <v>0.9</v>
      </c>
      <c r="N26" s="4" t="str">
        <f>IF('Material 4'!N26="","",'Material 4'!N26)</f>
        <v/>
      </c>
      <c r="O26" s="21">
        <f t="shared" si="3"/>
        <v>0</v>
      </c>
    </row>
    <row r="27" spans="1:15">
      <c r="A27" s="169"/>
      <c r="B27" s="349" t="str">
        <f>IF('Material 4'!B27:C27=0,"",'Material 4'!B27:C27)</f>
        <v/>
      </c>
      <c r="C27" s="350"/>
      <c r="D27" s="360" t="str">
        <f>IF('Material 4'!D27:F27=0,"",'Material 4'!D27:F27)</f>
        <v/>
      </c>
      <c r="E27" s="361"/>
      <c r="F27" s="361"/>
      <c r="G27" s="361"/>
      <c r="H27" s="362"/>
      <c r="I27" s="185">
        <f t="shared" si="0"/>
        <v>0</v>
      </c>
      <c r="J27" s="27"/>
      <c r="K27" s="252">
        <f t="shared" si="1"/>
        <v>0</v>
      </c>
      <c r="L27" s="183">
        <v>0.1</v>
      </c>
      <c r="M27" s="22">
        <f t="shared" si="2"/>
        <v>0.9</v>
      </c>
      <c r="N27" s="4" t="str">
        <f>IF('Material 4'!N27="","",'Material 4'!N27)</f>
        <v/>
      </c>
      <c r="O27" s="21">
        <f t="shared" si="3"/>
        <v>0</v>
      </c>
    </row>
    <row r="28" spans="1:15">
      <c r="A28" s="169"/>
      <c r="B28" s="349" t="str">
        <f>IF('Material 4'!B28:C28=0,"",'Material 4'!B28:C28)</f>
        <v/>
      </c>
      <c r="C28" s="350"/>
      <c r="D28" s="360" t="str">
        <f>IF('Material 4'!D28:F28=0,"",'Material 4'!D28:F28)</f>
        <v/>
      </c>
      <c r="E28" s="361"/>
      <c r="F28" s="361"/>
      <c r="G28" s="361"/>
      <c r="H28" s="362"/>
      <c r="I28" s="185">
        <f t="shared" si="0"/>
        <v>0</v>
      </c>
      <c r="J28" s="27"/>
      <c r="K28" s="252">
        <f t="shared" si="1"/>
        <v>0</v>
      </c>
      <c r="L28" s="183">
        <v>0.1</v>
      </c>
      <c r="M28" s="22">
        <f t="shared" si="2"/>
        <v>0.9</v>
      </c>
      <c r="N28" s="4" t="str">
        <f>IF('Material 4'!N28="","",'Material 4'!N28)</f>
        <v/>
      </c>
      <c r="O28" s="21">
        <f t="shared" si="3"/>
        <v>0</v>
      </c>
    </row>
    <row r="29" spans="1:15">
      <c r="A29" s="169"/>
      <c r="B29" s="349" t="str">
        <f>IF('Material 4'!B29:C29=0,"",'Material 4'!B29:C29)</f>
        <v/>
      </c>
      <c r="C29" s="350"/>
      <c r="D29" s="360" t="str">
        <f>IF('Material 4'!D29:F29=0,"",'Material 4'!D29:F29)</f>
        <v/>
      </c>
      <c r="E29" s="361"/>
      <c r="F29" s="361"/>
      <c r="G29" s="361"/>
      <c r="H29" s="362"/>
      <c r="I29" s="185">
        <f t="shared" si="0"/>
        <v>0</v>
      </c>
      <c r="J29" s="27"/>
      <c r="K29" s="252">
        <f t="shared" si="1"/>
        <v>0</v>
      </c>
      <c r="L29" s="183">
        <v>0.1</v>
      </c>
      <c r="M29" s="22">
        <f t="shared" si="2"/>
        <v>0.9</v>
      </c>
      <c r="N29" s="4" t="str">
        <f>IF('Material 4'!N29="","",'Material 4'!N29)</f>
        <v/>
      </c>
      <c r="O29" s="21">
        <f t="shared" si="3"/>
        <v>0</v>
      </c>
    </row>
    <row r="30" spans="1:15">
      <c r="A30" s="169"/>
      <c r="B30" s="349" t="str">
        <f>IF('Material 4'!B30:C30=0,"",'Material 4'!B30:C30)</f>
        <v/>
      </c>
      <c r="C30" s="350"/>
      <c r="D30" s="360" t="str">
        <f>IF('Material 4'!D30:F30=0,"",'Material 4'!D30:F30)</f>
        <v/>
      </c>
      <c r="E30" s="361"/>
      <c r="F30" s="361"/>
      <c r="G30" s="361"/>
      <c r="H30" s="362"/>
      <c r="I30" s="185">
        <f t="shared" si="0"/>
        <v>0</v>
      </c>
      <c r="J30" s="27"/>
      <c r="K30" s="252">
        <f t="shared" si="1"/>
        <v>0</v>
      </c>
      <c r="L30" s="183">
        <v>0.1</v>
      </c>
      <c r="M30" s="22">
        <f t="shared" si="2"/>
        <v>0.9</v>
      </c>
      <c r="N30" s="4" t="str">
        <f>IF('Material 4'!N30="","",'Material 4'!N30)</f>
        <v/>
      </c>
      <c r="O30" s="21">
        <f t="shared" si="3"/>
        <v>0</v>
      </c>
    </row>
    <row r="31" spans="1:15">
      <c r="A31" s="169"/>
      <c r="B31" s="349" t="str">
        <f>IF('Material 4'!B31:C31=0,"",'Material 4'!B31:C31)</f>
        <v/>
      </c>
      <c r="C31" s="350"/>
      <c r="D31" s="360" t="str">
        <f>IF('Material 4'!D31:F31=0,"",'Material 4'!D31:F31)</f>
        <v/>
      </c>
      <c r="E31" s="361"/>
      <c r="F31" s="361"/>
      <c r="G31" s="361"/>
      <c r="H31" s="362"/>
      <c r="I31" s="185">
        <f t="shared" si="0"/>
        <v>0</v>
      </c>
      <c r="J31" s="27"/>
      <c r="K31" s="252">
        <f t="shared" si="1"/>
        <v>0</v>
      </c>
      <c r="L31" s="183">
        <v>0.1</v>
      </c>
      <c r="M31" s="22">
        <f t="shared" si="2"/>
        <v>0.9</v>
      </c>
      <c r="N31" s="4" t="str">
        <f>IF('Material 4'!N31="","",'Material 4'!N31)</f>
        <v/>
      </c>
      <c r="O31" s="21">
        <f t="shared" si="3"/>
        <v>0</v>
      </c>
    </row>
    <row r="32" spans="1:15">
      <c r="A32" s="169"/>
      <c r="B32" s="349" t="str">
        <f>IF('Material 4'!B32:C32=0,"",'Material 4'!B32:C32)</f>
        <v/>
      </c>
      <c r="C32" s="350"/>
      <c r="D32" s="360" t="str">
        <f>IF('Material 4'!D32:F32=0,"",'Material 4'!D32:F32)</f>
        <v/>
      </c>
      <c r="E32" s="361"/>
      <c r="F32" s="361"/>
      <c r="G32" s="361"/>
      <c r="H32" s="362"/>
      <c r="I32" s="185">
        <f t="shared" si="0"/>
        <v>0</v>
      </c>
      <c r="J32" s="27"/>
      <c r="K32" s="252">
        <f t="shared" si="1"/>
        <v>0</v>
      </c>
      <c r="L32" s="183">
        <v>0.1</v>
      </c>
      <c r="M32" s="22">
        <f t="shared" si="2"/>
        <v>0.9</v>
      </c>
      <c r="N32" s="4" t="str">
        <f>IF('Material 4'!N32="","",'Material 4'!N32)</f>
        <v/>
      </c>
      <c r="O32" s="21">
        <f t="shared" si="3"/>
        <v>0</v>
      </c>
    </row>
    <row r="33" spans="1:15">
      <c r="A33" s="169"/>
      <c r="B33" s="349" t="str">
        <f>IF('Material 4'!B33:C33=0,"",'Material 4'!B33:C33)</f>
        <v/>
      </c>
      <c r="C33" s="350"/>
      <c r="D33" s="360" t="str">
        <f>IF('Material 4'!D33:F33=0,"",'Material 4'!D33:F33)</f>
        <v/>
      </c>
      <c r="E33" s="361"/>
      <c r="F33" s="361"/>
      <c r="G33" s="361"/>
      <c r="H33" s="362"/>
      <c r="I33" s="185">
        <f t="shared" si="0"/>
        <v>0</v>
      </c>
      <c r="J33" s="27"/>
      <c r="K33" s="252">
        <f t="shared" si="1"/>
        <v>0</v>
      </c>
      <c r="L33" s="183">
        <v>0.1</v>
      </c>
      <c r="M33" s="22">
        <f t="shared" si="2"/>
        <v>0.9</v>
      </c>
      <c r="N33" s="4" t="str">
        <f>IF('Material 4'!N33="","",'Material 4'!N33)</f>
        <v/>
      </c>
      <c r="O33" s="21">
        <f t="shared" si="3"/>
        <v>0</v>
      </c>
    </row>
    <row r="34" spans="1:15">
      <c r="A34" s="169"/>
      <c r="B34" s="349" t="str">
        <f>IF('Material 4'!B34:C34=0,"",'Material 4'!B34:C34)</f>
        <v/>
      </c>
      <c r="C34" s="350"/>
      <c r="D34" s="360" t="str">
        <f>IF('Material 4'!D34:F34=0,"",'Material 4'!D34:F34)</f>
        <v/>
      </c>
      <c r="E34" s="361"/>
      <c r="F34" s="361"/>
      <c r="G34" s="361"/>
      <c r="H34" s="362"/>
      <c r="I34" s="185">
        <f t="shared" si="0"/>
        <v>0</v>
      </c>
      <c r="J34" s="27"/>
      <c r="K34" s="252">
        <f t="shared" si="1"/>
        <v>0</v>
      </c>
      <c r="L34" s="183">
        <v>0.1</v>
      </c>
      <c r="M34" s="22">
        <f t="shared" si="2"/>
        <v>0.9</v>
      </c>
      <c r="N34" s="4" t="str">
        <f>IF('Material 4'!N34="","",'Material 4'!N34)</f>
        <v/>
      </c>
      <c r="O34" s="21">
        <f t="shared" si="3"/>
        <v>0</v>
      </c>
    </row>
    <row r="35" spans="1:15">
      <c r="A35" s="169"/>
      <c r="B35" s="349" t="str">
        <f>IF('Material 4'!B35:C35=0,"",'Material 4'!B35:C35)</f>
        <v/>
      </c>
      <c r="C35" s="350"/>
      <c r="D35" s="360" t="str">
        <f>IF('Material 4'!D35:F35=0,"",'Material 4'!D35:F35)</f>
        <v/>
      </c>
      <c r="E35" s="361"/>
      <c r="F35" s="361"/>
      <c r="G35" s="361"/>
      <c r="H35" s="362"/>
      <c r="I35" s="185">
        <f t="shared" si="0"/>
        <v>0</v>
      </c>
      <c r="J35" s="27"/>
      <c r="K35" s="252">
        <f t="shared" si="1"/>
        <v>0</v>
      </c>
      <c r="L35" s="183">
        <v>0.1</v>
      </c>
      <c r="M35" s="22">
        <f t="shared" si="2"/>
        <v>0.9</v>
      </c>
      <c r="N35" s="4" t="str">
        <f>IF('Material 4'!N35="","",'Material 4'!N35)</f>
        <v/>
      </c>
      <c r="O35" s="21">
        <f t="shared" si="3"/>
        <v>0</v>
      </c>
    </row>
    <row r="36" spans="1:15">
      <c r="A36" s="169"/>
      <c r="B36" s="349" t="str">
        <f>IF('Material 4'!B36:C36=0,"",'Material 4'!B36:C36)</f>
        <v/>
      </c>
      <c r="C36" s="350"/>
      <c r="D36" s="360" t="str">
        <f>IF('Material 4'!D36:F36=0,"",'Material 4'!D36:F36)</f>
        <v/>
      </c>
      <c r="E36" s="361"/>
      <c r="F36" s="361"/>
      <c r="G36" s="361"/>
      <c r="H36" s="362"/>
      <c r="I36" s="185">
        <f t="shared" si="0"/>
        <v>0</v>
      </c>
      <c r="J36" s="27"/>
      <c r="K36" s="252">
        <f t="shared" si="1"/>
        <v>0</v>
      </c>
      <c r="L36" s="183">
        <v>0.1</v>
      </c>
      <c r="M36" s="22">
        <f t="shared" si="2"/>
        <v>0.9</v>
      </c>
      <c r="N36" s="4" t="str">
        <f>IF('Material 4'!N36="","",'Material 4'!N36)</f>
        <v/>
      </c>
      <c r="O36" s="21">
        <f t="shared" si="3"/>
        <v>0</v>
      </c>
    </row>
    <row r="37" spans="1:15">
      <c r="A37" s="169"/>
      <c r="B37" s="349" t="str">
        <f>IF('Material 4'!B37:C37=0,"",'Material 4'!B37:C37)</f>
        <v/>
      </c>
      <c r="C37" s="350"/>
      <c r="D37" s="360" t="str">
        <f>IF('Material 4'!D37:F37=0,"",'Material 4'!D37:F37)</f>
        <v/>
      </c>
      <c r="E37" s="361"/>
      <c r="F37" s="361"/>
      <c r="G37" s="361"/>
      <c r="H37" s="362"/>
      <c r="I37" s="185">
        <f t="shared" si="0"/>
        <v>0</v>
      </c>
      <c r="J37" s="27"/>
      <c r="K37" s="252">
        <f t="shared" si="1"/>
        <v>0</v>
      </c>
      <c r="L37" s="183">
        <v>0.1</v>
      </c>
      <c r="M37" s="22">
        <f t="shared" si="2"/>
        <v>0.9</v>
      </c>
      <c r="N37" s="4" t="str">
        <f>IF('Material 4'!N37="","",'Material 4'!N37)</f>
        <v/>
      </c>
      <c r="O37" s="21">
        <f t="shared" si="3"/>
        <v>0</v>
      </c>
    </row>
    <row r="38" spans="1:15">
      <c r="A38" s="169"/>
      <c r="B38" s="349" t="str">
        <f>IF('Material 4'!B38:C38=0,"",'Material 4'!B38:C38)</f>
        <v/>
      </c>
      <c r="C38" s="350"/>
      <c r="D38" s="360" t="str">
        <f>IF('Material 4'!D38:F38=0,"",'Material 4'!D38:F38)</f>
        <v/>
      </c>
      <c r="E38" s="361"/>
      <c r="F38" s="361"/>
      <c r="G38" s="361"/>
      <c r="H38" s="362"/>
      <c r="I38" s="185">
        <f t="shared" si="0"/>
        <v>0</v>
      </c>
      <c r="J38" s="27"/>
      <c r="K38" s="252">
        <f t="shared" si="1"/>
        <v>0</v>
      </c>
      <c r="L38" s="183">
        <v>0.1</v>
      </c>
      <c r="M38" s="22">
        <f t="shared" si="2"/>
        <v>0.9</v>
      </c>
      <c r="N38" s="4" t="str">
        <f>IF('Material 4'!N38="","",'Material 4'!N38)</f>
        <v/>
      </c>
      <c r="O38" s="21">
        <f t="shared" si="3"/>
        <v>0</v>
      </c>
    </row>
    <row r="39" spans="1:15">
      <c r="A39" s="169"/>
      <c r="B39" s="349" t="str">
        <f>IF('Material 4'!B39:C39=0,"",'Material 4'!B39:C39)</f>
        <v/>
      </c>
      <c r="C39" s="350"/>
      <c r="D39" s="360" t="str">
        <f>IF('Material 4'!D39:F39=0,"",'Material 4'!D39:F39)</f>
        <v/>
      </c>
      <c r="E39" s="361"/>
      <c r="F39" s="361"/>
      <c r="G39" s="361"/>
      <c r="H39" s="362"/>
      <c r="I39" s="185">
        <f t="shared" si="0"/>
        <v>0</v>
      </c>
      <c r="J39" s="27"/>
      <c r="K39" s="252">
        <f t="shared" si="1"/>
        <v>0</v>
      </c>
      <c r="L39" s="183">
        <v>0.1</v>
      </c>
      <c r="M39" s="22">
        <f t="shared" si="2"/>
        <v>0.9</v>
      </c>
      <c r="N39" s="4" t="str">
        <f>IF('Material 4'!N39="","",'Material 4'!N39)</f>
        <v/>
      </c>
      <c r="O39" s="21">
        <f t="shared" si="3"/>
        <v>0</v>
      </c>
    </row>
    <row r="40" spans="1:15">
      <c r="A40" s="169"/>
      <c r="B40" s="349" t="str">
        <f>IF('Material 4'!B40:C40=0,"",'Material 4'!B40:C40)</f>
        <v/>
      </c>
      <c r="C40" s="350"/>
      <c r="D40" s="360" t="str">
        <f>IF('Material 4'!D40:F40=0,"",'Material 4'!D40:F40)</f>
        <v/>
      </c>
      <c r="E40" s="361"/>
      <c r="F40" s="361"/>
      <c r="G40" s="361"/>
      <c r="H40" s="362"/>
      <c r="I40" s="185">
        <f t="shared" si="0"/>
        <v>0</v>
      </c>
      <c r="J40" s="27"/>
      <c r="K40" s="252">
        <f t="shared" si="1"/>
        <v>0</v>
      </c>
      <c r="L40" s="183">
        <v>0.1</v>
      </c>
      <c r="M40" s="22">
        <f t="shared" si="2"/>
        <v>0.9</v>
      </c>
      <c r="N40" s="4" t="str">
        <f>IF('Material 4'!N40="","",'Material 4'!N40)</f>
        <v/>
      </c>
      <c r="O40" s="21">
        <f t="shared" si="3"/>
        <v>0</v>
      </c>
    </row>
    <row r="41" spans="1:15">
      <c r="A41" s="169"/>
      <c r="B41" s="349" t="str">
        <f>IF('Material 4'!B41:C41=0,"",'Material 4'!B41:C41)</f>
        <v/>
      </c>
      <c r="C41" s="350"/>
      <c r="D41" s="360" t="str">
        <f>IF('Material 4'!D41:F41=0,"",'Material 4'!D41:F41)</f>
        <v/>
      </c>
      <c r="E41" s="361"/>
      <c r="F41" s="361"/>
      <c r="G41" s="361"/>
      <c r="H41" s="362"/>
      <c r="I41" s="185">
        <f t="shared" si="0"/>
        <v>0</v>
      </c>
      <c r="J41" s="27"/>
      <c r="K41" s="252">
        <f t="shared" si="1"/>
        <v>0</v>
      </c>
      <c r="L41" s="183">
        <v>0.1</v>
      </c>
      <c r="M41" s="22">
        <f t="shared" si="2"/>
        <v>0.9</v>
      </c>
      <c r="N41" s="4" t="str">
        <f>IF('Material 4'!N41="","",'Material 4'!N41)</f>
        <v/>
      </c>
      <c r="O41" s="21">
        <f t="shared" si="3"/>
        <v>0</v>
      </c>
    </row>
    <row r="42" spans="1:15">
      <c r="A42" s="169"/>
      <c r="B42" s="349" t="str">
        <f>IF('Material 4'!B42:C42=0,"",'Material 4'!B42:C42)</f>
        <v/>
      </c>
      <c r="C42" s="350"/>
      <c r="D42" s="360" t="str">
        <f>IF('Material 4'!D42:F42=0,"",'Material 4'!D42:F42)</f>
        <v/>
      </c>
      <c r="E42" s="361"/>
      <c r="F42" s="361"/>
      <c r="G42" s="361"/>
      <c r="H42" s="362"/>
      <c r="I42" s="185">
        <f t="shared" si="0"/>
        <v>0</v>
      </c>
      <c r="J42" s="27"/>
      <c r="K42" s="252">
        <f t="shared" si="1"/>
        <v>0</v>
      </c>
      <c r="L42" s="183">
        <v>0.1</v>
      </c>
      <c r="M42" s="22">
        <f t="shared" si="2"/>
        <v>0.9</v>
      </c>
      <c r="N42" s="4" t="str">
        <f>IF('Material 4'!N42="","",'Material 4'!N42)</f>
        <v/>
      </c>
      <c r="O42" s="21">
        <f t="shared" si="3"/>
        <v>0</v>
      </c>
    </row>
    <row r="43" spans="1:15">
      <c r="A43" s="169"/>
      <c r="B43" s="349" t="str">
        <f>IF('Material 4'!B43:C43=0,"",'Material 4'!B43:C43)</f>
        <v/>
      </c>
      <c r="C43" s="350"/>
      <c r="D43" s="360" t="str">
        <f>IF('Material 4'!D43:F43=0,"",'Material 4'!D43:F43)</f>
        <v/>
      </c>
      <c r="E43" s="361"/>
      <c r="F43" s="361"/>
      <c r="G43" s="361"/>
      <c r="H43" s="362"/>
      <c r="I43" s="185">
        <f t="shared" si="0"/>
        <v>0</v>
      </c>
      <c r="J43" s="27"/>
      <c r="K43" s="252">
        <f t="shared" si="1"/>
        <v>0</v>
      </c>
      <c r="L43" s="183">
        <v>0.1</v>
      </c>
      <c r="M43" s="22">
        <f t="shared" si="2"/>
        <v>0.9</v>
      </c>
      <c r="N43" s="4" t="str">
        <f>IF('Material 4'!N43="","",'Material 4'!N43)</f>
        <v/>
      </c>
      <c r="O43" s="21">
        <f t="shared" si="3"/>
        <v>0</v>
      </c>
    </row>
    <row r="44" spans="1:15">
      <c r="A44" s="169"/>
      <c r="B44" s="349" t="str">
        <f>IF('Material 4'!B44:C44=0,"",'Material 4'!B44:C44)</f>
        <v/>
      </c>
      <c r="C44" s="350"/>
      <c r="D44" s="360" t="str">
        <f>IF('Material 4'!D44:F44=0,"",'Material 4'!D44:F44)</f>
        <v/>
      </c>
      <c r="E44" s="361"/>
      <c r="F44" s="361"/>
      <c r="G44" s="361"/>
      <c r="H44" s="362"/>
      <c r="I44" s="185">
        <f t="shared" si="0"/>
        <v>0</v>
      </c>
      <c r="J44" s="27"/>
      <c r="K44" s="252">
        <f t="shared" si="1"/>
        <v>0</v>
      </c>
      <c r="L44" s="183">
        <v>0.1</v>
      </c>
      <c r="M44" s="22">
        <f t="shared" si="2"/>
        <v>0.9</v>
      </c>
      <c r="N44" s="4" t="str">
        <f>IF('Material 4'!N44="","",'Material 4'!N44)</f>
        <v/>
      </c>
      <c r="O44" s="21">
        <f t="shared" si="3"/>
        <v>0</v>
      </c>
    </row>
    <row r="45" spans="1:15">
      <c r="A45" s="169"/>
      <c r="B45" s="349" t="str">
        <f>IF('Material 4'!B45:C45=0,"",'Material 4'!B45:C45)</f>
        <v/>
      </c>
      <c r="C45" s="350"/>
      <c r="D45" s="360" t="str">
        <f>IF('Material 4'!D45:F45=0,"",'Material 4'!D45:F45)</f>
        <v/>
      </c>
      <c r="E45" s="361"/>
      <c r="F45" s="361"/>
      <c r="G45" s="361"/>
      <c r="H45" s="362"/>
      <c r="I45" s="185">
        <f t="shared" si="0"/>
        <v>0</v>
      </c>
      <c r="J45" s="27"/>
      <c r="K45" s="252">
        <f t="shared" si="1"/>
        <v>0</v>
      </c>
      <c r="L45" s="183">
        <v>0.1</v>
      </c>
      <c r="M45" s="22">
        <f t="shared" si="2"/>
        <v>0.9</v>
      </c>
      <c r="N45" s="4" t="str">
        <f>IF('Material 4'!N45="","",'Material 4'!N45)</f>
        <v/>
      </c>
      <c r="O45" s="21">
        <f t="shared" si="3"/>
        <v>0</v>
      </c>
    </row>
    <row r="46" spans="1:15">
      <c r="A46" s="169"/>
      <c r="B46" s="349" t="str">
        <f>IF('Material 4'!B46:C46=0,"",'Material 4'!B46:C46)</f>
        <v/>
      </c>
      <c r="C46" s="350"/>
      <c r="D46" s="360" t="str">
        <f>IF('Material 4'!D46:F46=0,"",'Material 4'!D46:F46)</f>
        <v/>
      </c>
      <c r="E46" s="361"/>
      <c r="F46" s="361"/>
      <c r="G46" s="361"/>
      <c r="H46" s="362"/>
      <c r="I46" s="185">
        <f t="shared" si="0"/>
        <v>0</v>
      </c>
      <c r="J46" s="27"/>
      <c r="K46" s="252">
        <f t="shared" si="1"/>
        <v>0</v>
      </c>
      <c r="L46" s="183">
        <v>0.1</v>
      </c>
      <c r="M46" s="22">
        <f t="shared" si="2"/>
        <v>0.9</v>
      </c>
      <c r="N46" s="4" t="str">
        <f>IF('Material 4'!N46="","",'Material 4'!N46)</f>
        <v/>
      </c>
      <c r="O46" s="21">
        <f t="shared" si="3"/>
        <v>0</v>
      </c>
    </row>
    <row r="47" spans="1:15">
      <c r="A47" s="169"/>
      <c r="B47" s="349" t="str">
        <f>IF('Material 4'!B47:C47=0,"",'Material 4'!B47:C47)</f>
        <v/>
      </c>
      <c r="C47" s="350"/>
      <c r="D47" s="360" t="str">
        <f>IF('Material 4'!D47:F47=0,"",'Material 4'!D47:F47)</f>
        <v/>
      </c>
      <c r="E47" s="361"/>
      <c r="F47" s="361"/>
      <c r="G47" s="361"/>
      <c r="H47" s="362"/>
      <c r="I47" s="185">
        <f t="shared" si="0"/>
        <v>0</v>
      </c>
      <c r="J47" s="27"/>
      <c r="K47" s="252">
        <f t="shared" si="1"/>
        <v>0</v>
      </c>
      <c r="L47" s="183">
        <v>0.1</v>
      </c>
      <c r="M47" s="22">
        <f t="shared" si="2"/>
        <v>0.9</v>
      </c>
      <c r="N47" s="4" t="str">
        <f>IF('Material 4'!N47="","",'Material 4'!N47)</f>
        <v/>
      </c>
      <c r="O47" s="21">
        <f t="shared" si="3"/>
        <v>0</v>
      </c>
    </row>
    <row r="48" spans="1:15">
      <c r="A48" s="169"/>
      <c r="B48" s="349" t="str">
        <f>IF('Material 4'!B48:C48=0,"",'Material 4'!B48:C48)</f>
        <v/>
      </c>
      <c r="C48" s="350"/>
      <c r="D48" s="360" t="str">
        <f>IF('Material 4'!D48:F48=0,"",'Material 4'!D48:F48)</f>
        <v/>
      </c>
      <c r="E48" s="361"/>
      <c r="F48" s="361"/>
      <c r="G48" s="361"/>
      <c r="H48" s="362"/>
      <c r="I48" s="185">
        <f t="shared" si="0"/>
        <v>0</v>
      </c>
      <c r="J48" s="27"/>
      <c r="K48" s="252">
        <f t="shared" si="1"/>
        <v>0</v>
      </c>
      <c r="L48" s="183">
        <v>0.1</v>
      </c>
      <c r="M48" s="22">
        <f t="shared" si="2"/>
        <v>0.9</v>
      </c>
      <c r="N48" s="4" t="str">
        <f>IF('Material 4'!N48="","",'Material 4'!N48)</f>
        <v/>
      </c>
      <c r="O48" s="21">
        <f t="shared" si="3"/>
        <v>0</v>
      </c>
    </row>
    <row r="49" spans="1:15">
      <c r="A49" s="169"/>
      <c r="B49" s="349" t="str">
        <f>IF('Material 4'!B49:C49=0,"",'Material 4'!B49:C49)</f>
        <v/>
      </c>
      <c r="C49" s="350"/>
      <c r="D49" s="360" t="str">
        <f>IF('Material 4'!D49:F49=0,"",'Material 4'!D49:F49)</f>
        <v/>
      </c>
      <c r="E49" s="361"/>
      <c r="F49" s="361"/>
      <c r="G49" s="361"/>
      <c r="H49" s="362"/>
      <c r="I49" s="185">
        <f t="shared" si="0"/>
        <v>0</v>
      </c>
      <c r="J49" s="27"/>
      <c r="K49" s="252">
        <f t="shared" si="1"/>
        <v>0</v>
      </c>
      <c r="L49" s="183">
        <v>0.1</v>
      </c>
      <c r="M49" s="22">
        <f t="shared" si="2"/>
        <v>0.9</v>
      </c>
      <c r="N49" s="4" t="str">
        <f>IF('Material 4'!N49="","",'Material 4'!N49)</f>
        <v/>
      </c>
      <c r="O49" s="21">
        <f t="shared" si="3"/>
        <v>0</v>
      </c>
    </row>
    <row r="50" spans="1:15">
      <c r="A50" s="169"/>
      <c r="B50" s="349" t="str">
        <f>IF('Material 4'!B50:C50=0,"",'Material 4'!B50:C50)</f>
        <v/>
      </c>
      <c r="C50" s="350"/>
      <c r="D50" s="360" t="str">
        <f>IF('Material 4'!D50:F50=0,"",'Material 4'!D50:F50)</f>
        <v/>
      </c>
      <c r="E50" s="361"/>
      <c r="F50" s="361"/>
      <c r="G50" s="361"/>
      <c r="H50" s="362"/>
      <c r="I50" s="185">
        <f t="shared" si="0"/>
        <v>0</v>
      </c>
      <c r="J50" s="27"/>
      <c r="K50" s="252">
        <f t="shared" si="1"/>
        <v>0</v>
      </c>
      <c r="L50" s="183">
        <v>0.1</v>
      </c>
      <c r="M50" s="22">
        <f t="shared" si="2"/>
        <v>0.9</v>
      </c>
      <c r="N50" s="4" t="str">
        <f>IF('Material 4'!N50="","",'Material 4'!N50)</f>
        <v/>
      </c>
      <c r="O50" s="21">
        <f t="shared" si="3"/>
        <v>0</v>
      </c>
    </row>
    <row r="51" spans="1:15">
      <c r="A51" s="169"/>
      <c r="B51" s="349" t="str">
        <f>IF('Material 4'!B51:C51=0,"",'Material 4'!B51:C51)</f>
        <v/>
      </c>
      <c r="C51" s="350"/>
      <c r="D51" s="360" t="str">
        <f>IF('Material 4'!D51:F51=0,"",'Material 4'!D51:F51)</f>
        <v/>
      </c>
      <c r="E51" s="361"/>
      <c r="F51" s="361"/>
      <c r="G51" s="361"/>
      <c r="H51" s="362"/>
      <c r="I51" s="185">
        <f t="shared" si="0"/>
        <v>0</v>
      </c>
      <c r="J51" s="27"/>
      <c r="K51" s="252">
        <f t="shared" si="1"/>
        <v>0</v>
      </c>
      <c r="L51" s="183">
        <v>0.1</v>
      </c>
      <c r="M51" s="22">
        <f t="shared" si="2"/>
        <v>0.9</v>
      </c>
      <c r="N51" s="4" t="str">
        <f>IF('Material 4'!N51="","",'Material 4'!N51)</f>
        <v/>
      </c>
      <c r="O51" s="21">
        <f t="shared" si="3"/>
        <v>0</v>
      </c>
    </row>
    <row r="52" spans="1:15">
      <c r="A52" s="169"/>
      <c r="B52" s="349" t="str">
        <f>IF('Material 4'!B52:C52=0,"",'Material 4'!B52:C52)</f>
        <v/>
      </c>
      <c r="C52" s="350"/>
      <c r="D52" s="360" t="str">
        <f>IF('Material 4'!D52:F52=0,"",'Material 4'!D52:F52)</f>
        <v/>
      </c>
      <c r="E52" s="361"/>
      <c r="F52" s="361"/>
      <c r="G52" s="361"/>
      <c r="H52" s="362"/>
      <c r="I52" s="185">
        <f t="shared" si="0"/>
        <v>0</v>
      </c>
      <c r="J52" s="27"/>
      <c r="K52" s="252">
        <f t="shared" si="1"/>
        <v>0</v>
      </c>
      <c r="L52" s="183">
        <v>0.1</v>
      </c>
      <c r="M52" s="22">
        <f t="shared" si="2"/>
        <v>0.9</v>
      </c>
      <c r="N52" s="4" t="str">
        <f>IF('Material 4'!N52="","",'Material 4'!N52)</f>
        <v/>
      </c>
      <c r="O52" s="21">
        <f t="shared" si="3"/>
        <v>0</v>
      </c>
    </row>
    <row r="53" spans="1:15">
      <c r="A53" s="169"/>
      <c r="B53" s="349" t="str">
        <f>IF('Material 4'!B53:C53=0,"",'Material 4'!B53:C53)</f>
        <v/>
      </c>
      <c r="C53" s="350"/>
      <c r="D53" s="360" t="str">
        <f>IF('Material 4'!D53:F53=0,"",'Material 4'!D53:F53)</f>
        <v/>
      </c>
      <c r="E53" s="361"/>
      <c r="F53" s="361"/>
      <c r="G53" s="361"/>
      <c r="H53" s="362"/>
      <c r="I53" s="185">
        <f t="shared" si="0"/>
        <v>0</v>
      </c>
      <c r="J53" s="27"/>
      <c r="K53" s="252">
        <f t="shared" si="1"/>
        <v>0</v>
      </c>
      <c r="L53" s="183">
        <v>0.1</v>
      </c>
      <c r="M53" s="22">
        <f t="shared" si="2"/>
        <v>0.9</v>
      </c>
      <c r="N53" s="4" t="str">
        <f>IF('Material 4'!N53="","",'Material 4'!N53)</f>
        <v/>
      </c>
      <c r="O53" s="21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52</v>
      </c>
      <c r="I55" s="167">
        <f>SUM(I9:I53)</f>
        <v>0</v>
      </c>
      <c r="J55" s="172"/>
      <c r="K55" s="172"/>
      <c r="L55" s="415" t="s">
        <v>101</v>
      </c>
      <c r="M55" s="415"/>
      <c r="N55" s="415"/>
      <c r="O55" s="26">
        <f>SUM(O9:O53)</f>
        <v>0</v>
      </c>
    </row>
    <row r="56" spans="1:15">
      <c r="A56" s="32"/>
      <c r="B56" s="2"/>
    </row>
    <row r="57" spans="1:15" ht="13.5" thickBot="1">
      <c r="A57" s="2"/>
      <c r="B57" s="2"/>
      <c r="H57" s="415" t="str">
        <f>IF(K4="","TAX RATE NOT FILLED IN","")</f>
        <v/>
      </c>
      <c r="I57" s="415"/>
      <c r="L57" s="414" t="s">
        <v>196</v>
      </c>
      <c r="M57" s="414"/>
      <c r="N57" s="414"/>
      <c r="O57" s="26">
        <f>I55-O55</f>
        <v>0</v>
      </c>
    </row>
    <row r="58" spans="1:15">
      <c r="A58" s="2"/>
      <c r="B58" s="2"/>
    </row>
    <row r="59" spans="1:15" ht="13.5" thickBot="1">
      <c r="A59" s="2"/>
      <c r="B59" s="2"/>
      <c r="L59" s="414" t="s">
        <v>192</v>
      </c>
      <c r="M59" s="414"/>
      <c r="N59" s="414"/>
      <c r="O59" s="177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6">
    <mergeCell ref="H57:I57"/>
    <mergeCell ref="B53:C53"/>
    <mergeCell ref="D53:H53"/>
    <mergeCell ref="B51:C51"/>
    <mergeCell ref="D51:H51"/>
    <mergeCell ref="B52:C52"/>
    <mergeCell ref="D52:H52"/>
    <mergeCell ref="B41:C41"/>
    <mergeCell ref="D41:H41"/>
    <mergeCell ref="B42:C42"/>
    <mergeCell ref="D42:H42"/>
    <mergeCell ref="B46:C46"/>
    <mergeCell ref="D46:H46"/>
    <mergeCell ref="B49:C49"/>
    <mergeCell ref="D49:H49"/>
    <mergeCell ref="B50:C50"/>
    <mergeCell ref="D50:H50"/>
    <mergeCell ref="B47:C47"/>
    <mergeCell ref="D47:H47"/>
    <mergeCell ref="B48:C48"/>
    <mergeCell ref="D48:H48"/>
    <mergeCell ref="B39:C39"/>
    <mergeCell ref="D39:H39"/>
    <mergeCell ref="B40:C40"/>
    <mergeCell ref="D40:H40"/>
    <mergeCell ref="B45:C45"/>
    <mergeCell ref="D45:H45"/>
    <mergeCell ref="B43:C43"/>
    <mergeCell ref="D43:H43"/>
    <mergeCell ref="B44:C44"/>
    <mergeCell ref="D44:H44"/>
    <mergeCell ref="B34:C34"/>
    <mergeCell ref="D34:H34"/>
    <mergeCell ref="B31:C31"/>
    <mergeCell ref="D31:H31"/>
    <mergeCell ref="B32:C32"/>
    <mergeCell ref="D32:H32"/>
    <mergeCell ref="B37:C37"/>
    <mergeCell ref="D37:H37"/>
    <mergeCell ref="B38:C38"/>
    <mergeCell ref="D38:H38"/>
    <mergeCell ref="B35:C35"/>
    <mergeCell ref="D35:H35"/>
    <mergeCell ref="B36:C36"/>
    <mergeCell ref="D36:H36"/>
    <mergeCell ref="B29:C29"/>
    <mergeCell ref="D29:H29"/>
    <mergeCell ref="B30:C30"/>
    <mergeCell ref="D30:H30"/>
    <mergeCell ref="B27:C27"/>
    <mergeCell ref="D27:H27"/>
    <mergeCell ref="B28:C28"/>
    <mergeCell ref="D28:H28"/>
    <mergeCell ref="B33:C33"/>
    <mergeCell ref="D33:H33"/>
    <mergeCell ref="B20:C20"/>
    <mergeCell ref="D20:H20"/>
    <mergeCell ref="B25:C25"/>
    <mergeCell ref="D25:H25"/>
    <mergeCell ref="B26:C26"/>
    <mergeCell ref="D26:H26"/>
    <mergeCell ref="B23:C23"/>
    <mergeCell ref="D23:H23"/>
    <mergeCell ref="B24:C24"/>
    <mergeCell ref="D24:H24"/>
    <mergeCell ref="O7:O8"/>
    <mergeCell ref="A1:I1"/>
    <mergeCell ref="C3:D3"/>
    <mergeCell ref="C5:D5"/>
    <mergeCell ref="B7:C7"/>
    <mergeCell ref="D7:H7"/>
    <mergeCell ref="B13:C13"/>
    <mergeCell ref="D13:H13"/>
    <mergeCell ref="B14:C14"/>
    <mergeCell ref="D14:H14"/>
    <mergeCell ref="B11:C11"/>
    <mergeCell ref="D11:H11"/>
    <mergeCell ref="B12:C12"/>
    <mergeCell ref="D12:H12"/>
    <mergeCell ref="B8:C8"/>
    <mergeCell ref="D8:H8"/>
    <mergeCell ref="N7:N8"/>
    <mergeCell ref="L57:N57"/>
    <mergeCell ref="L59:N59"/>
    <mergeCell ref="L55:N55"/>
    <mergeCell ref="K7:K8"/>
    <mergeCell ref="L7:L8"/>
    <mergeCell ref="M7:M8"/>
    <mergeCell ref="B9:C9"/>
    <mergeCell ref="D9:H9"/>
    <mergeCell ref="B10:C10"/>
    <mergeCell ref="D10:H10"/>
    <mergeCell ref="B17:C17"/>
    <mergeCell ref="D17:H17"/>
    <mergeCell ref="B18:C18"/>
    <mergeCell ref="D18:H18"/>
    <mergeCell ref="B15:C15"/>
    <mergeCell ref="D15:H15"/>
    <mergeCell ref="B16:C16"/>
    <mergeCell ref="D16:H16"/>
    <mergeCell ref="B21:C21"/>
    <mergeCell ref="D21:H21"/>
    <mergeCell ref="B22:C22"/>
    <mergeCell ref="D22:H22"/>
    <mergeCell ref="B19:C19"/>
    <mergeCell ref="D19:H19"/>
  </mergeCells>
  <phoneticPr fontId="36" type="noConversion"/>
  <conditionalFormatting sqref="D9:D53">
    <cfRule type="expression" dxfId="12" priority="1" stopIfTrue="1">
      <formula>AND(B9&gt;"",J9="")</formula>
    </cfRule>
  </conditionalFormatting>
  <conditionalFormatting sqref="E10:H53">
    <cfRule type="expression" dxfId="11" priority="2" stopIfTrue="1">
      <formula>AND(C10&gt;"",L10="")</formula>
    </cfRule>
  </conditionalFormatting>
  <conditionalFormatting sqref="G57:I57">
    <cfRule type="cellIs" dxfId="10" priority="4" stopIfTrue="1" operator="equal">
      <formula>"TAX RATE NOT FILLED IN"</formula>
    </cfRule>
  </conditionalFormatting>
  <conditionalFormatting sqref="H56:I56">
    <cfRule type="cellIs" dxfId="9" priority="3" stopIfTrue="1" operator="equal">
      <formula>"TAX NOT FILLED IN"</formula>
    </cfRule>
  </conditionalFormatting>
  <conditionalFormatting sqref="K4">
    <cfRule type="expression" dxfId="8" priority="5" stopIfTrue="1">
      <formula>AND($K$4="",$I$55&gt;0)</formula>
    </cfRule>
  </conditionalFormatting>
  <pageMargins left="0.75" right="0.75" top="1" bottom="1" header="0.5" footer="0.5"/>
  <pageSetup scale="87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indexed="51"/>
  </sheetPr>
  <dimension ref="A1:O59"/>
  <sheetViews>
    <sheetView zoomScaleNormal="100" workbookViewId="0">
      <selection activeCell="A9" sqref="A9"/>
    </sheetView>
  </sheetViews>
  <sheetFormatPr defaultRowHeight="12.75"/>
  <cols>
    <col min="9" max="9" width="14" customWidth="1"/>
    <col min="10" max="10" width="12.85546875" customWidth="1"/>
    <col min="11" max="11" width="10.85546875" customWidth="1"/>
    <col min="15" max="15" width="16.42578125" customWidth="1"/>
  </cols>
  <sheetData>
    <row r="1" spans="1:15" ht="18">
      <c r="A1" s="450" t="s">
        <v>204</v>
      </c>
      <c r="B1" s="450"/>
      <c r="C1" s="450"/>
      <c r="D1" s="450"/>
      <c r="E1" s="450"/>
      <c r="F1" s="450"/>
      <c r="G1" s="450"/>
      <c r="H1" s="450"/>
      <c r="I1" s="450"/>
    </row>
    <row r="2" spans="1:15">
      <c r="A2" s="2"/>
      <c r="B2" s="2"/>
    </row>
    <row r="3" spans="1:15">
      <c r="A3" s="2"/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1'!T4="","",'Labor 1'!T4)</f>
        <v/>
      </c>
      <c r="J3" s="2" t="s">
        <v>203</v>
      </c>
      <c r="K3" s="2"/>
    </row>
    <row r="4" spans="1:15" ht="13.5" thickBot="1">
      <c r="A4" s="2"/>
      <c r="B4" s="2"/>
      <c r="J4" s="2" t="s">
        <v>42</v>
      </c>
      <c r="K4" s="306">
        <f>'Material 5'!K4</f>
        <v>0</v>
      </c>
    </row>
    <row r="5" spans="1:15">
      <c r="A5" s="2"/>
      <c r="B5" s="1" t="s">
        <v>43</v>
      </c>
      <c r="C5" s="379" t="str">
        <f>IF('Labor 1'!C6:H6="","",'Labor 1'!C6:H6)</f>
        <v/>
      </c>
      <c r="D5" s="379"/>
      <c r="E5" s="1" t="s">
        <v>44</v>
      </c>
      <c r="F5" s="176">
        <v>5</v>
      </c>
      <c r="G5" s="2" t="s">
        <v>2</v>
      </c>
      <c r="H5" s="180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8" t="s">
        <v>205</v>
      </c>
      <c r="B7" s="427" t="s">
        <v>46</v>
      </c>
      <c r="C7" s="428"/>
      <c r="D7" s="427" t="s">
        <v>3</v>
      </c>
      <c r="E7" s="429"/>
      <c r="F7" s="429"/>
      <c r="G7" s="429"/>
      <c r="H7" s="428"/>
      <c r="I7" s="458" t="s">
        <v>239</v>
      </c>
      <c r="J7" s="166" t="s">
        <v>205</v>
      </c>
      <c r="K7" s="456" t="s">
        <v>49</v>
      </c>
      <c r="L7" s="456" t="s">
        <v>193</v>
      </c>
      <c r="M7" s="456" t="s">
        <v>50</v>
      </c>
      <c r="N7" s="456" t="s">
        <v>298</v>
      </c>
      <c r="O7" s="456" t="s">
        <v>101</v>
      </c>
    </row>
    <row r="8" spans="1:15">
      <c r="A8" s="19" t="s">
        <v>206</v>
      </c>
      <c r="B8" s="430"/>
      <c r="C8" s="431"/>
      <c r="D8" s="430"/>
      <c r="E8" s="377"/>
      <c r="F8" s="377"/>
      <c r="G8" s="377"/>
      <c r="H8" s="431"/>
      <c r="I8" s="459"/>
      <c r="J8" s="166" t="s">
        <v>48</v>
      </c>
      <c r="K8" s="457"/>
      <c r="L8" s="457"/>
      <c r="M8" s="457"/>
      <c r="N8" s="457"/>
      <c r="O8" s="457"/>
    </row>
    <row r="9" spans="1:15">
      <c r="A9" s="169"/>
      <c r="B9" s="349" t="str">
        <f>IF('Material 5'!B9:C9=0,"",'Material 5'!B9:C9)</f>
        <v/>
      </c>
      <c r="C9" s="350"/>
      <c r="D9" s="360" t="str">
        <f>IF('Material 5'!D9:F9=0,"",'Material 5'!D9:F9)</f>
        <v/>
      </c>
      <c r="E9" s="361"/>
      <c r="F9" s="361"/>
      <c r="G9" s="361"/>
      <c r="H9" s="362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IF('Material 5'!N9="","",'Material 5'!N9)</f>
        <v/>
      </c>
      <c r="O9" s="21">
        <f>J9+K9</f>
        <v>0</v>
      </c>
    </row>
    <row r="10" spans="1:15">
      <c r="A10" s="169"/>
      <c r="B10" s="349" t="str">
        <f>IF('Material 5'!B10:C10=0,"",'Material 5'!B10:C10)</f>
        <v/>
      </c>
      <c r="C10" s="350"/>
      <c r="D10" s="349" t="str">
        <f>IF('Material 5'!D10:F10=0,"",'Material 5'!D10:F10)</f>
        <v/>
      </c>
      <c r="E10" s="390"/>
      <c r="F10" s="390"/>
      <c r="G10" s="390"/>
      <c r="H10" s="350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IF('Material 5'!N10="","",'Material 5'!N10)</f>
        <v/>
      </c>
      <c r="O10" s="21">
        <f t="shared" ref="O10:O53" si="3">J10+K10</f>
        <v>0</v>
      </c>
    </row>
    <row r="11" spans="1:15">
      <c r="A11" s="169"/>
      <c r="B11" s="349" t="str">
        <f>IF('Material 5'!B11:C11=0,"",'Material 5'!B11:C11)</f>
        <v/>
      </c>
      <c r="C11" s="350"/>
      <c r="D11" s="349" t="str">
        <f>IF('Material 5'!D11:F11=0,"",'Material 5'!D11:F11)</f>
        <v/>
      </c>
      <c r="E11" s="390"/>
      <c r="F11" s="390"/>
      <c r="G11" s="390"/>
      <c r="H11" s="350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IF('Material 5'!N11="","",'Material 5'!N11)</f>
        <v/>
      </c>
      <c r="O11" s="21">
        <f t="shared" si="3"/>
        <v>0</v>
      </c>
    </row>
    <row r="12" spans="1:15">
      <c r="A12" s="169"/>
      <c r="B12" s="349" t="str">
        <f>IF('Material 5'!B12:C12=0,"",'Material 5'!B12:C12)</f>
        <v/>
      </c>
      <c r="C12" s="350"/>
      <c r="D12" s="349" t="str">
        <f>IF('Material 5'!D12:F12=0,"",'Material 5'!D12:F12)</f>
        <v/>
      </c>
      <c r="E12" s="390"/>
      <c r="F12" s="390"/>
      <c r="G12" s="390"/>
      <c r="H12" s="350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IF('Material 5'!N12="","",'Material 5'!N12)</f>
        <v/>
      </c>
      <c r="O12" s="21">
        <f t="shared" si="3"/>
        <v>0</v>
      </c>
    </row>
    <row r="13" spans="1:15">
      <c r="A13" s="169"/>
      <c r="B13" s="349" t="str">
        <f>IF('Material 5'!B13:C13=0,"",'Material 5'!B13:C13)</f>
        <v/>
      </c>
      <c r="C13" s="350"/>
      <c r="D13" s="349" t="str">
        <f>IF('Material 5'!D13:F13=0,"",'Material 5'!D13:F13)</f>
        <v/>
      </c>
      <c r="E13" s="390"/>
      <c r="F13" s="390"/>
      <c r="G13" s="390"/>
      <c r="H13" s="350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IF('Material 5'!N13="","",'Material 5'!N13)</f>
        <v/>
      </c>
      <c r="O13" s="21">
        <f t="shared" si="3"/>
        <v>0</v>
      </c>
    </row>
    <row r="14" spans="1:15">
      <c r="A14" s="169"/>
      <c r="B14" s="349" t="str">
        <f>IF('Material 5'!B14:C14=0,"",'Material 5'!B14:C14)</f>
        <v/>
      </c>
      <c r="C14" s="350"/>
      <c r="D14" s="349" t="str">
        <f>IF('Material 5'!D14:F14=0,"",'Material 5'!D14:F14)</f>
        <v/>
      </c>
      <c r="E14" s="390"/>
      <c r="F14" s="390"/>
      <c r="G14" s="390"/>
      <c r="H14" s="350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IF('Material 5'!N14="","",'Material 5'!N14)</f>
        <v/>
      </c>
      <c r="O14" s="21">
        <f t="shared" si="3"/>
        <v>0</v>
      </c>
    </row>
    <row r="15" spans="1:15">
      <c r="A15" s="169"/>
      <c r="B15" s="349" t="str">
        <f>IF('Material 5'!B15:C15=0,"",'Material 5'!B15:C15)</f>
        <v/>
      </c>
      <c r="C15" s="350"/>
      <c r="D15" s="349" t="str">
        <f>IF('Material 5'!D15:F15=0,"",'Material 5'!D15:F15)</f>
        <v/>
      </c>
      <c r="E15" s="390"/>
      <c r="F15" s="390"/>
      <c r="G15" s="390"/>
      <c r="H15" s="350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IF('Material 5'!N15="","",'Material 5'!N15)</f>
        <v/>
      </c>
      <c r="O15" s="21">
        <f t="shared" si="3"/>
        <v>0</v>
      </c>
    </row>
    <row r="16" spans="1:15">
      <c r="A16" s="169"/>
      <c r="B16" s="349" t="str">
        <f>IF('Material 5'!B16:C16=0,"",'Material 5'!B16:C16)</f>
        <v/>
      </c>
      <c r="C16" s="350"/>
      <c r="D16" s="349" t="str">
        <f>IF('Material 5'!D16:F16=0,"",'Material 5'!D16:F16)</f>
        <v/>
      </c>
      <c r="E16" s="390"/>
      <c r="F16" s="390"/>
      <c r="G16" s="390"/>
      <c r="H16" s="350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IF('Material 5'!N16="","",'Material 5'!N16)</f>
        <v/>
      </c>
      <c r="O16" s="21">
        <f t="shared" si="3"/>
        <v>0</v>
      </c>
    </row>
    <row r="17" spans="1:15">
      <c r="A17" s="169"/>
      <c r="B17" s="349" t="str">
        <f>IF('Material 5'!B17:C17=0,"",'Material 5'!B17:C17)</f>
        <v/>
      </c>
      <c r="C17" s="350"/>
      <c r="D17" s="349" t="str">
        <f>IF('Material 5'!D17:F17=0,"",'Material 5'!D17:F17)</f>
        <v/>
      </c>
      <c r="E17" s="390"/>
      <c r="F17" s="390"/>
      <c r="G17" s="390"/>
      <c r="H17" s="350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IF('Material 5'!N17="","",'Material 5'!N17)</f>
        <v/>
      </c>
      <c r="O17" s="21">
        <f t="shared" si="3"/>
        <v>0</v>
      </c>
    </row>
    <row r="18" spans="1:15">
      <c r="A18" s="169"/>
      <c r="B18" s="349" t="str">
        <f>IF('Material 5'!B18:C18=0,"",'Material 5'!B18:C18)</f>
        <v/>
      </c>
      <c r="C18" s="350"/>
      <c r="D18" s="349" t="str">
        <f>IF('Material 5'!D18:F18=0,"",'Material 5'!D18:F18)</f>
        <v/>
      </c>
      <c r="E18" s="390"/>
      <c r="F18" s="390"/>
      <c r="G18" s="390"/>
      <c r="H18" s="350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IF('Material 5'!N18="","",'Material 5'!N18)</f>
        <v/>
      </c>
      <c r="O18" s="21">
        <f t="shared" si="3"/>
        <v>0</v>
      </c>
    </row>
    <row r="19" spans="1:15">
      <c r="A19" s="169"/>
      <c r="B19" s="349" t="str">
        <f>IF('Material 5'!B19:C19=0,"",'Material 5'!B19:C19)</f>
        <v/>
      </c>
      <c r="C19" s="350"/>
      <c r="D19" s="349" t="str">
        <f>IF('Material 5'!D19:F19=0,"",'Material 5'!D19:F19)</f>
        <v/>
      </c>
      <c r="E19" s="390"/>
      <c r="F19" s="390"/>
      <c r="G19" s="390"/>
      <c r="H19" s="350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IF('Material 5'!N19="","",'Material 5'!N19)</f>
        <v/>
      </c>
      <c r="O19" s="21">
        <f t="shared" si="3"/>
        <v>0</v>
      </c>
    </row>
    <row r="20" spans="1:15">
      <c r="A20" s="169"/>
      <c r="B20" s="349" t="str">
        <f>IF('Material 5'!B20:C20=0,"",'Material 5'!B20:C20)</f>
        <v/>
      </c>
      <c r="C20" s="350"/>
      <c r="D20" s="349" t="str">
        <f>IF('Material 5'!D20:F20=0,"",'Material 5'!D20:F20)</f>
        <v/>
      </c>
      <c r="E20" s="390"/>
      <c r="F20" s="390"/>
      <c r="G20" s="390"/>
      <c r="H20" s="350"/>
      <c r="I20" s="185">
        <f t="shared" si="0"/>
        <v>0</v>
      </c>
      <c r="J20" s="27"/>
      <c r="K20" s="252">
        <f t="shared" si="1"/>
        <v>0</v>
      </c>
      <c r="L20" s="183">
        <v>0.1</v>
      </c>
      <c r="M20" s="22">
        <f t="shared" si="2"/>
        <v>0.9</v>
      </c>
      <c r="N20" s="4" t="str">
        <f>IF('Material 5'!N20="","",'Material 5'!N20)</f>
        <v/>
      </c>
      <c r="O20" s="21">
        <f t="shared" si="3"/>
        <v>0</v>
      </c>
    </row>
    <row r="21" spans="1:15">
      <c r="A21" s="169"/>
      <c r="B21" s="349" t="str">
        <f>IF('Material 5'!B21:C21=0,"",'Material 5'!B21:C21)</f>
        <v/>
      </c>
      <c r="C21" s="350"/>
      <c r="D21" s="349" t="str">
        <f>IF('Material 5'!D21:F21=0,"",'Material 5'!D21:F21)</f>
        <v/>
      </c>
      <c r="E21" s="390"/>
      <c r="F21" s="390"/>
      <c r="G21" s="390"/>
      <c r="H21" s="350"/>
      <c r="I21" s="185">
        <f t="shared" si="0"/>
        <v>0</v>
      </c>
      <c r="J21" s="27"/>
      <c r="K21" s="252">
        <f t="shared" si="1"/>
        <v>0</v>
      </c>
      <c r="L21" s="183">
        <v>0.1</v>
      </c>
      <c r="M21" s="22">
        <f t="shared" si="2"/>
        <v>0.9</v>
      </c>
      <c r="N21" s="4" t="str">
        <f>IF('Material 5'!N21="","",'Material 5'!N21)</f>
        <v/>
      </c>
      <c r="O21" s="21">
        <f t="shared" si="3"/>
        <v>0</v>
      </c>
    </row>
    <row r="22" spans="1:15">
      <c r="A22" s="169"/>
      <c r="B22" s="349" t="str">
        <f>IF('Material 5'!B22:C22=0,"",'Material 5'!B22:C22)</f>
        <v/>
      </c>
      <c r="C22" s="350"/>
      <c r="D22" s="349" t="str">
        <f>IF('Material 5'!D22:F22=0,"",'Material 5'!D22:F22)</f>
        <v/>
      </c>
      <c r="E22" s="390"/>
      <c r="F22" s="390"/>
      <c r="G22" s="390"/>
      <c r="H22" s="350"/>
      <c r="I22" s="185">
        <f t="shared" si="0"/>
        <v>0</v>
      </c>
      <c r="J22" s="27"/>
      <c r="K22" s="252">
        <f t="shared" si="1"/>
        <v>0</v>
      </c>
      <c r="L22" s="183">
        <v>0.1</v>
      </c>
      <c r="M22" s="22">
        <f t="shared" si="2"/>
        <v>0.9</v>
      </c>
      <c r="N22" s="4" t="str">
        <f>IF('Material 5'!N22="","",'Material 5'!N22)</f>
        <v/>
      </c>
      <c r="O22" s="21">
        <f t="shared" si="3"/>
        <v>0</v>
      </c>
    </row>
    <row r="23" spans="1:15">
      <c r="A23" s="169"/>
      <c r="B23" s="349" t="str">
        <f>IF('Material 5'!B23:C23=0,"",'Material 5'!B23:C23)</f>
        <v/>
      </c>
      <c r="C23" s="350"/>
      <c r="D23" s="349" t="str">
        <f>IF('Material 5'!D23:F23=0,"",'Material 5'!D23:F23)</f>
        <v/>
      </c>
      <c r="E23" s="390"/>
      <c r="F23" s="390"/>
      <c r="G23" s="390"/>
      <c r="H23" s="350"/>
      <c r="I23" s="185">
        <f t="shared" si="0"/>
        <v>0</v>
      </c>
      <c r="J23" s="27"/>
      <c r="K23" s="252">
        <f t="shared" si="1"/>
        <v>0</v>
      </c>
      <c r="L23" s="183">
        <v>0.1</v>
      </c>
      <c r="M23" s="22">
        <f t="shared" si="2"/>
        <v>0.9</v>
      </c>
      <c r="N23" s="4" t="str">
        <f>IF('Material 5'!N23="","",'Material 5'!N23)</f>
        <v/>
      </c>
      <c r="O23" s="21">
        <f t="shared" si="3"/>
        <v>0</v>
      </c>
    </row>
    <row r="24" spans="1:15">
      <c r="A24" s="169"/>
      <c r="B24" s="349" t="str">
        <f>IF('Material 5'!B24:C24=0,"",'Material 5'!B24:C24)</f>
        <v/>
      </c>
      <c r="C24" s="350"/>
      <c r="D24" s="349" t="str">
        <f>IF('Material 5'!D24:F24=0,"",'Material 5'!D24:F24)</f>
        <v/>
      </c>
      <c r="E24" s="390"/>
      <c r="F24" s="390"/>
      <c r="G24" s="390"/>
      <c r="H24" s="350"/>
      <c r="I24" s="185">
        <f t="shared" si="0"/>
        <v>0</v>
      </c>
      <c r="J24" s="27"/>
      <c r="K24" s="252">
        <f t="shared" si="1"/>
        <v>0</v>
      </c>
      <c r="L24" s="183">
        <v>0.1</v>
      </c>
      <c r="M24" s="22">
        <f t="shared" si="2"/>
        <v>0.9</v>
      </c>
      <c r="N24" s="4" t="str">
        <f>IF('Material 5'!N24="","",'Material 5'!N24)</f>
        <v/>
      </c>
      <c r="O24" s="21">
        <f t="shared" si="3"/>
        <v>0</v>
      </c>
    </row>
    <row r="25" spans="1:15">
      <c r="A25" s="169"/>
      <c r="B25" s="349" t="str">
        <f>IF('Material 5'!B25:C25=0,"",'Material 5'!B25:C25)</f>
        <v/>
      </c>
      <c r="C25" s="350"/>
      <c r="D25" s="349" t="str">
        <f>IF('Material 5'!D25:F25=0,"",'Material 5'!D25:F25)</f>
        <v/>
      </c>
      <c r="E25" s="390"/>
      <c r="F25" s="390"/>
      <c r="G25" s="390"/>
      <c r="H25" s="350"/>
      <c r="I25" s="185">
        <f t="shared" si="0"/>
        <v>0</v>
      </c>
      <c r="J25" s="27"/>
      <c r="K25" s="252">
        <f t="shared" si="1"/>
        <v>0</v>
      </c>
      <c r="L25" s="183">
        <v>0.1</v>
      </c>
      <c r="M25" s="22">
        <f t="shared" si="2"/>
        <v>0.9</v>
      </c>
      <c r="N25" s="4" t="str">
        <f>IF('Material 5'!N25="","",'Material 5'!N25)</f>
        <v/>
      </c>
      <c r="O25" s="21">
        <f t="shared" si="3"/>
        <v>0</v>
      </c>
    </row>
    <row r="26" spans="1:15">
      <c r="A26" s="169"/>
      <c r="B26" s="349" t="str">
        <f>IF('Material 5'!B26:C26=0,"",'Material 5'!B26:C26)</f>
        <v/>
      </c>
      <c r="C26" s="350"/>
      <c r="D26" s="349" t="str">
        <f>IF('Material 5'!D26:F26=0,"",'Material 5'!D26:F26)</f>
        <v/>
      </c>
      <c r="E26" s="390"/>
      <c r="F26" s="390"/>
      <c r="G26" s="390"/>
      <c r="H26" s="350"/>
      <c r="I26" s="185">
        <f t="shared" si="0"/>
        <v>0</v>
      </c>
      <c r="J26" s="27"/>
      <c r="K26" s="252">
        <f t="shared" si="1"/>
        <v>0</v>
      </c>
      <c r="L26" s="183">
        <v>0.1</v>
      </c>
      <c r="M26" s="22">
        <f t="shared" si="2"/>
        <v>0.9</v>
      </c>
      <c r="N26" s="4" t="str">
        <f>IF('Material 5'!N26="","",'Material 5'!N26)</f>
        <v/>
      </c>
      <c r="O26" s="21">
        <f t="shared" si="3"/>
        <v>0</v>
      </c>
    </row>
    <row r="27" spans="1:15">
      <c r="A27" s="169"/>
      <c r="B27" s="349" t="str">
        <f>IF('Material 5'!B27:C27=0,"",'Material 5'!B27:C27)</f>
        <v/>
      </c>
      <c r="C27" s="350"/>
      <c r="D27" s="349" t="str">
        <f>IF('Material 5'!D27:F27=0,"",'Material 5'!D27:F27)</f>
        <v/>
      </c>
      <c r="E27" s="390"/>
      <c r="F27" s="390"/>
      <c r="G27" s="390"/>
      <c r="H27" s="350"/>
      <c r="I27" s="185">
        <f t="shared" si="0"/>
        <v>0</v>
      </c>
      <c r="J27" s="27"/>
      <c r="K27" s="252">
        <f t="shared" si="1"/>
        <v>0</v>
      </c>
      <c r="L27" s="183">
        <v>0.1</v>
      </c>
      <c r="M27" s="22">
        <f t="shared" si="2"/>
        <v>0.9</v>
      </c>
      <c r="N27" s="4" t="str">
        <f>IF('Material 5'!N27="","",'Material 5'!N27)</f>
        <v/>
      </c>
      <c r="O27" s="21">
        <f t="shared" si="3"/>
        <v>0</v>
      </c>
    </row>
    <row r="28" spans="1:15">
      <c r="A28" s="169"/>
      <c r="B28" s="349" t="str">
        <f>IF('Material 5'!B28:C28=0,"",'Material 5'!B28:C28)</f>
        <v/>
      </c>
      <c r="C28" s="350"/>
      <c r="D28" s="349" t="str">
        <f>IF('Material 5'!D28:F28=0,"",'Material 5'!D28:F28)</f>
        <v/>
      </c>
      <c r="E28" s="390"/>
      <c r="F28" s="390"/>
      <c r="G28" s="390"/>
      <c r="H28" s="350"/>
      <c r="I28" s="185">
        <f t="shared" si="0"/>
        <v>0</v>
      </c>
      <c r="J28" s="27"/>
      <c r="K28" s="252">
        <f t="shared" si="1"/>
        <v>0</v>
      </c>
      <c r="L28" s="183">
        <v>0.1</v>
      </c>
      <c r="M28" s="22">
        <f t="shared" si="2"/>
        <v>0.9</v>
      </c>
      <c r="N28" s="4" t="str">
        <f>IF('Material 5'!N28="","",'Material 5'!N28)</f>
        <v/>
      </c>
      <c r="O28" s="21">
        <f t="shared" si="3"/>
        <v>0</v>
      </c>
    </row>
    <row r="29" spans="1:15">
      <c r="A29" s="169"/>
      <c r="B29" s="349" t="str">
        <f>IF('Material 5'!B29:C29=0,"",'Material 5'!B29:C29)</f>
        <v/>
      </c>
      <c r="C29" s="350"/>
      <c r="D29" s="349" t="str">
        <f>IF('Material 5'!D29:F29=0,"",'Material 5'!D29:F29)</f>
        <v/>
      </c>
      <c r="E29" s="390"/>
      <c r="F29" s="390"/>
      <c r="G29" s="390"/>
      <c r="H29" s="350"/>
      <c r="I29" s="185">
        <f t="shared" si="0"/>
        <v>0</v>
      </c>
      <c r="J29" s="27"/>
      <c r="K29" s="252">
        <f t="shared" si="1"/>
        <v>0</v>
      </c>
      <c r="L29" s="183">
        <v>0.1</v>
      </c>
      <c r="M29" s="22">
        <f t="shared" si="2"/>
        <v>0.9</v>
      </c>
      <c r="N29" s="4" t="str">
        <f>IF('Material 5'!N29="","",'Material 5'!N29)</f>
        <v/>
      </c>
      <c r="O29" s="21">
        <f t="shared" si="3"/>
        <v>0</v>
      </c>
    </row>
    <row r="30" spans="1:15">
      <c r="A30" s="169"/>
      <c r="B30" s="349" t="str">
        <f>IF('Material 5'!B30:C30=0,"",'Material 5'!B30:C30)</f>
        <v/>
      </c>
      <c r="C30" s="350"/>
      <c r="D30" s="349" t="str">
        <f>IF('Material 5'!D30:F30=0,"",'Material 5'!D30:F30)</f>
        <v/>
      </c>
      <c r="E30" s="390"/>
      <c r="F30" s="390"/>
      <c r="G30" s="390"/>
      <c r="H30" s="350"/>
      <c r="I30" s="185">
        <f t="shared" si="0"/>
        <v>0</v>
      </c>
      <c r="J30" s="27"/>
      <c r="K30" s="252">
        <f t="shared" si="1"/>
        <v>0</v>
      </c>
      <c r="L30" s="183">
        <v>0.1</v>
      </c>
      <c r="M30" s="22">
        <f t="shared" si="2"/>
        <v>0.9</v>
      </c>
      <c r="N30" s="4" t="str">
        <f>IF('Material 5'!N30="","",'Material 5'!N30)</f>
        <v/>
      </c>
      <c r="O30" s="21">
        <f t="shared" si="3"/>
        <v>0</v>
      </c>
    </row>
    <row r="31" spans="1:15">
      <c r="A31" s="169"/>
      <c r="B31" s="349" t="str">
        <f>IF('Material 5'!B31:C31=0,"",'Material 5'!B31:C31)</f>
        <v/>
      </c>
      <c r="C31" s="350"/>
      <c r="D31" s="349" t="str">
        <f>IF('Material 5'!D31:F31=0,"",'Material 5'!D31:F31)</f>
        <v/>
      </c>
      <c r="E31" s="390"/>
      <c r="F31" s="390"/>
      <c r="G31" s="390"/>
      <c r="H31" s="350"/>
      <c r="I31" s="185">
        <f t="shared" si="0"/>
        <v>0</v>
      </c>
      <c r="J31" s="27"/>
      <c r="K31" s="252">
        <f t="shared" si="1"/>
        <v>0</v>
      </c>
      <c r="L31" s="183">
        <v>0.1</v>
      </c>
      <c r="M31" s="22">
        <f t="shared" si="2"/>
        <v>0.9</v>
      </c>
      <c r="N31" s="4" t="str">
        <f>IF('Material 5'!N31="","",'Material 5'!N31)</f>
        <v/>
      </c>
      <c r="O31" s="21">
        <f t="shared" si="3"/>
        <v>0</v>
      </c>
    </row>
    <row r="32" spans="1:15">
      <c r="A32" s="169"/>
      <c r="B32" s="349" t="str">
        <f>IF('Material 5'!B32:C32=0,"",'Material 5'!B32:C32)</f>
        <v/>
      </c>
      <c r="C32" s="350"/>
      <c r="D32" s="349" t="str">
        <f>IF('Material 5'!D32:F32=0,"",'Material 5'!D32:F32)</f>
        <v/>
      </c>
      <c r="E32" s="390"/>
      <c r="F32" s="390"/>
      <c r="G32" s="390"/>
      <c r="H32" s="350"/>
      <c r="I32" s="185">
        <f t="shared" si="0"/>
        <v>0</v>
      </c>
      <c r="J32" s="27"/>
      <c r="K32" s="252">
        <f t="shared" si="1"/>
        <v>0</v>
      </c>
      <c r="L32" s="183">
        <v>0.1</v>
      </c>
      <c r="M32" s="22">
        <f t="shared" si="2"/>
        <v>0.9</v>
      </c>
      <c r="N32" s="4" t="str">
        <f>IF('Material 5'!N32="","",'Material 5'!N32)</f>
        <v/>
      </c>
      <c r="O32" s="21">
        <f t="shared" si="3"/>
        <v>0</v>
      </c>
    </row>
    <row r="33" spans="1:15">
      <c r="A33" s="169"/>
      <c r="B33" s="349" t="str">
        <f>IF('Material 5'!B33:C33=0,"",'Material 5'!B33:C33)</f>
        <v/>
      </c>
      <c r="C33" s="350"/>
      <c r="D33" s="349" t="str">
        <f>IF('Material 5'!D33:F33=0,"",'Material 5'!D33:F33)</f>
        <v/>
      </c>
      <c r="E33" s="390"/>
      <c r="F33" s="390"/>
      <c r="G33" s="390"/>
      <c r="H33" s="350"/>
      <c r="I33" s="185">
        <f t="shared" si="0"/>
        <v>0</v>
      </c>
      <c r="J33" s="27"/>
      <c r="K33" s="252">
        <f t="shared" si="1"/>
        <v>0</v>
      </c>
      <c r="L33" s="183">
        <v>0.1</v>
      </c>
      <c r="M33" s="22">
        <f t="shared" si="2"/>
        <v>0.9</v>
      </c>
      <c r="N33" s="4" t="str">
        <f>IF('Material 5'!N33="","",'Material 5'!N33)</f>
        <v/>
      </c>
      <c r="O33" s="21">
        <f t="shared" si="3"/>
        <v>0</v>
      </c>
    </row>
    <row r="34" spans="1:15">
      <c r="A34" s="169"/>
      <c r="B34" s="349" t="str">
        <f>IF('Material 5'!B34:C34=0,"",'Material 5'!B34:C34)</f>
        <v/>
      </c>
      <c r="C34" s="350"/>
      <c r="D34" s="349" t="str">
        <f>IF('Material 5'!D34:F34=0,"",'Material 5'!D34:F34)</f>
        <v/>
      </c>
      <c r="E34" s="390"/>
      <c r="F34" s="390"/>
      <c r="G34" s="390"/>
      <c r="H34" s="350"/>
      <c r="I34" s="185">
        <f t="shared" si="0"/>
        <v>0</v>
      </c>
      <c r="J34" s="27"/>
      <c r="K34" s="252">
        <f t="shared" si="1"/>
        <v>0</v>
      </c>
      <c r="L34" s="183">
        <v>0.1</v>
      </c>
      <c r="M34" s="22">
        <f t="shared" si="2"/>
        <v>0.9</v>
      </c>
      <c r="N34" s="4" t="str">
        <f>IF('Material 5'!N34="","",'Material 5'!N34)</f>
        <v/>
      </c>
      <c r="O34" s="21">
        <f t="shared" si="3"/>
        <v>0</v>
      </c>
    </row>
    <row r="35" spans="1:15">
      <c r="A35" s="169"/>
      <c r="B35" s="349" t="str">
        <f>IF('Material 5'!B35:C35=0,"",'Material 5'!B35:C35)</f>
        <v/>
      </c>
      <c r="C35" s="350"/>
      <c r="D35" s="349" t="str">
        <f>IF('Material 5'!D35:F35=0,"",'Material 5'!D35:F35)</f>
        <v/>
      </c>
      <c r="E35" s="390"/>
      <c r="F35" s="390"/>
      <c r="G35" s="390"/>
      <c r="H35" s="350"/>
      <c r="I35" s="185">
        <f t="shared" si="0"/>
        <v>0</v>
      </c>
      <c r="J35" s="27"/>
      <c r="K35" s="252">
        <f t="shared" si="1"/>
        <v>0</v>
      </c>
      <c r="L35" s="183">
        <v>0.1</v>
      </c>
      <c r="M35" s="22">
        <f t="shared" si="2"/>
        <v>0.9</v>
      </c>
      <c r="N35" s="4" t="str">
        <f>IF('Material 5'!N35="","",'Material 5'!N35)</f>
        <v/>
      </c>
      <c r="O35" s="21">
        <f t="shared" si="3"/>
        <v>0</v>
      </c>
    </row>
    <row r="36" spans="1:15">
      <c r="A36" s="169"/>
      <c r="B36" s="349" t="str">
        <f>IF('Material 5'!B36:C36=0,"",'Material 5'!B36:C36)</f>
        <v/>
      </c>
      <c r="C36" s="350"/>
      <c r="D36" s="349" t="str">
        <f>IF('Material 5'!D36:F36=0,"",'Material 5'!D36:F36)</f>
        <v/>
      </c>
      <c r="E36" s="390"/>
      <c r="F36" s="390"/>
      <c r="G36" s="390"/>
      <c r="H36" s="350"/>
      <c r="I36" s="185">
        <f t="shared" si="0"/>
        <v>0</v>
      </c>
      <c r="J36" s="27"/>
      <c r="K36" s="252">
        <f t="shared" si="1"/>
        <v>0</v>
      </c>
      <c r="L36" s="183">
        <v>0.1</v>
      </c>
      <c r="M36" s="22">
        <f t="shared" si="2"/>
        <v>0.9</v>
      </c>
      <c r="N36" s="4" t="str">
        <f>IF('Material 5'!N36="","",'Material 5'!N36)</f>
        <v/>
      </c>
      <c r="O36" s="21">
        <f t="shared" si="3"/>
        <v>0</v>
      </c>
    </row>
    <row r="37" spans="1:15">
      <c r="A37" s="169"/>
      <c r="B37" s="349" t="str">
        <f>IF('Material 5'!B37:C37=0,"",'Material 5'!B37:C37)</f>
        <v/>
      </c>
      <c r="C37" s="350"/>
      <c r="D37" s="349" t="str">
        <f>IF('Material 5'!D37:F37=0,"",'Material 5'!D37:F37)</f>
        <v/>
      </c>
      <c r="E37" s="390"/>
      <c r="F37" s="390"/>
      <c r="G37" s="390"/>
      <c r="H37" s="350"/>
      <c r="I37" s="185">
        <f t="shared" si="0"/>
        <v>0</v>
      </c>
      <c r="J37" s="27"/>
      <c r="K37" s="252">
        <f t="shared" si="1"/>
        <v>0</v>
      </c>
      <c r="L37" s="183">
        <v>0.1</v>
      </c>
      <c r="M37" s="22">
        <f t="shared" si="2"/>
        <v>0.9</v>
      </c>
      <c r="N37" s="4" t="str">
        <f>IF('Material 5'!N37="","",'Material 5'!N37)</f>
        <v/>
      </c>
      <c r="O37" s="21">
        <f t="shared" si="3"/>
        <v>0</v>
      </c>
    </row>
    <row r="38" spans="1:15">
      <c r="A38" s="169"/>
      <c r="B38" s="349" t="str">
        <f>IF('Material 5'!B38:C38=0,"",'Material 5'!B38:C38)</f>
        <v/>
      </c>
      <c r="C38" s="350"/>
      <c r="D38" s="349" t="str">
        <f>IF('Material 5'!D38:F38=0,"",'Material 5'!D38:F38)</f>
        <v/>
      </c>
      <c r="E38" s="390"/>
      <c r="F38" s="390"/>
      <c r="G38" s="390"/>
      <c r="H38" s="350"/>
      <c r="I38" s="185">
        <f t="shared" si="0"/>
        <v>0</v>
      </c>
      <c r="J38" s="27"/>
      <c r="K38" s="252">
        <f t="shared" si="1"/>
        <v>0</v>
      </c>
      <c r="L38" s="183">
        <v>0.1</v>
      </c>
      <c r="M38" s="22">
        <f t="shared" si="2"/>
        <v>0.9</v>
      </c>
      <c r="N38" s="4" t="str">
        <f>IF('Material 5'!N38="","",'Material 5'!N38)</f>
        <v/>
      </c>
      <c r="O38" s="21">
        <f t="shared" si="3"/>
        <v>0</v>
      </c>
    </row>
    <row r="39" spans="1:15">
      <c r="A39" s="169"/>
      <c r="B39" s="349" t="str">
        <f>IF('Material 5'!B39:C39=0,"",'Material 5'!B39:C39)</f>
        <v/>
      </c>
      <c r="C39" s="350"/>
      <c r="D39" s="349" t="str">
        <f>IF('Material 5'!D39:F39=0,"",'Material 5'!D39:F39)</f>
        <v/>
      </c>
      <c r="E39" s="390"/>
      <c r="F39" s="390"/>
      <c r="G39" s="390"/>
      <c r="H39" s="350"/>
      <c r="I39" s="185">
        <f t="shared" si="0"/>
        <v>0</v>
      </c>
      <c r="J39" s="27"/>
      <c r="K39" s="252">
        <f t="shared" si="1"/>
        <v>0</v>
      </c>
      <c r="L39" s="183">
        <v>0.1</v>
      </c>
      <c r="M39" s="22">
        <f t="shared" si="2"/>
        <v>0.9</v>
      </c>
      <c r="N39" s="4" t="str">
        <f>IF('Material 5'!N39="","",'Material 5'!N39)</f>
        <v/>
      </c>
      <c r="O39" s="21">
        <f t="shared" si="3"/>
        <v>0</v>
      </c>
    </row>
    <row r="40" spans="1:15">
      <c r="A40" s="169"/>
      <c r="B40" s="349" t="str">
        <f>IF('Material 5'!B40:C40=0,"",'Material 5'!B40:C40)</f>
        <v/>
      </c>
      <c r="C40" s="350"/>
      <c r="D40" s="349" t="str">
        <f>IF('Material 5'!D40:F40=0,"",'Material 5'!D40:F40)</f>
        <v/>
      </c>
      <c r="E40" s="390"/>
      <c r="F40" s="390"/>
      <c r="G40" s="390"/>
      <c r="H40" s="350"/>
      <c r="I40" s="185">
        <f t="shared" si="0"/>
        <v>0</v>
      </c>
      <c r="J40" s="27"/>
      <c r="K40" s="252">
        <f t="shared" si="1"/>
        <v>0</v>
      </c>
      <c r="L40" s="183">
        <v>0.1</v>
      </c>
      <c r="M40" s="22">
        <f t="shared" si="2"/>
        <v>0.9</v>
      </c>
      <c r="N40" s="4" t="str">
        <f>IF('Material 5'!N40="","",'Material 5'!N40)</f>
        <v/>
      </c>
      <c r="O40" s="21">
        <f t="shared" si="3"/>
        <v>0</v>
      </c>
    </row>
    <row r="41" spans="1:15">
      <c r="A41" s="169"/>
      <c r="B41" s="349" t="str">
        <f>IF('Material 5'!B41:C41=0,"",'Material 5'!B41:C41)</f>
        <v/>
      </c>
      <c r="C41" s="350"/>
      <c r="D41" s="349" t="str">
        <f>IF('Material 5'!D41:F41=0,"",'Material 5'!D41:F41)</f>
        <v/>
      </c>
      <c r="E41" s="390"/>
      <c r="F41" s="390"/>
      <c r="G41" s="390"/>
      <c r="H41" s="350"/>
      <c r="I41" s="185">
        <f t="shared" si="0"/>
        <v>0</v>
      </c>
      <c r="J41" s="27"/>
      <c r="K41" s="252">
        <f t="shared" si="1"/>
        <v>0</v>
      </c>
      <c r="L41" s="183">
        <v>0.1</v>
      </c>
      <c r="M41" s="22">
        <f t="shared" si="2"/>
        <v>0.9</v>
      </c>
      <c r="N41" s="4" t="str">
        <f>IF('Material 5'!N41="","",'Material 5'!N41)</f>
        <v/>
      </c>
      <c r="O41" s="21">
        <f t="shared" si="3"/>
        <v>0</v>
      </c>
    </row>
    <row r="42" spans="1:15">
      <c r="A42" s="169"/>
      <c r="B42" s="349" t="str">
        <f>IF('Material 5'!B42:C42=0,"",'Material 5'!B42:C42)</f>
        <v/>
      </c>
      <c r="C42" s="350"/>
      <c r="D42" s="349" t="str">
        <f>IF('Material 5'!D42:F42=0,"",'Material 5'!D42:F42)</f>
        <v/>
      </c>
      <c r="E42" s="390"/>
      <c r="F42" s="390"/>
      <c r="G42" s="390"/>
      <c r="H42" s="350"/>
      <c r="I42" s="185">
        <f t="shared" si="0"/>
        <v>0</v>
      </c>
      <c r="J42" s="27"/>
      <c r="K42" s="252">
        <f t="shared" si="1"/>
        <v>0</v>
      </c>
      <c r="L42" s="183">
        <v>0.1</v>
      </c>
      <c r="M42" s="22">
        <f t="shared" si="2"/>
        <v>0.9</v>
      </c>
      <c r="N42" s="4" t="str">
        <f>IF('Material 5'!N42="","",'Material 5'!N42)</f>
        <v/>
      </c>
      <c r="O42" s="21">
        <f t="shared" si="3"/>
        <v>0</v>
      </c>
    </row>
    <row r="43" spans="1:15">
      <c r="A43" s="169"/>
      <c r="B43" s="349" t="str">
        <f>IF('Material 5'!B43:C43=0,"",'Material 5'!B43:C43)</f>
        <v/>
      </c>
      <c r="C43" s="350"/>
      <c r="D43" s="349" t="str">
        <f>IF('Material 5'!D43:F43=0,"",'Material 5'!D43:F43)</f>
        <v/>
      </c>
      <c r="E43" s="390"/>
      <c r="F43" s="390"/>
      <c r="G43" s="390"/>
      <c r="H43" s="350"/>
      <c r="I43" s="185">
        <f t="shared" si="0"/>
        <v>0</v>
      </c>
      <c r="J43" s="27"/>
      <c r="K43" s="252">
        <f t="shared" si="1"/>
        <v>0</v>
      </c>
      <c r="L43" s="183">
        <v>0.1</v>
      </c>
      <c r="M43" s="22">
        <f t="shared" si="2"/>
        <v>0.9</v>
      </c>
      <c r="N43" s="4" t="str">
        <f>IF('Material 5'!N43="","",'Material 5'!N43)</f>
        <v/>
      </c>
      <c r="O43" s="21">
        <f t="shared" si="3"/>
        <v>0</v>
      </c>
    </row>
    <row r="44" spans="1:15">
      <c r="A44" s="169"/>
      <c r="B44" s="349" t="str">
        <f>IF('Material 5'!B44:C44=0,"",'Material 5'!B44:C44)</f>
        <v/>
      </c>
      <c r="C44" s="350"/>
      <c r="D44" s="349" t="str">
        <f>IF('Material 5'!D44:F44=0,"",'Material 5'!D44:F44)</f>
        <v/>
      </c>
      <c r="E44" s="390"/>
      <c r="F44" s="390"/>
      <c r="G44" s="390"/>
      <c r="H44" s="350"/>
      <c r="I44" s="185">
        <f t="shared" si="0"/>
        <v>0</v>
      </c>
      <c r="J44" s="27"/>
      <c r="K44" s="252">
        <f t="shared" si="1"/>
        <v>0</v>
      </c>
      <c r="L44" s="183">
        <v>0.1</v>
      </c>
      <c r="M44" s="22">
        <f t="shared" si="2"/>
        <v>0.9</v>
      </c>
      <c r="N44" s="4" t="str">
        <f>IF('Material 5'!N44="","",'Material 5'!N44)</f>
        <v/>
      </c>
      <c r="O44" s="21">
        <f t="shared" si="3"/>
        <v>0</v>
      </c>
    </row>
    <row r="45" spans="1:15">
      <c r="A45" s="169"/>
      <c r="B45" s="349" t="str">
        <f>IF('Material 5'!B45:C45=0,"",'Material 5'!B45:C45)</f>
        <v/>
      </c>
      <c r="C45" s="350"/>
      <c r="D45" s="349" t="str">
        <f>IF('Material 5'!D45:F45=0,"",'Material 5'!D45:F45)</f>
        <v/>
      </c>
      <c r="E45" s="390"/>
      <c r="F45" s="390"/>
      <c r="G45" s="390"/>
      <c r="H45" s="350"/>
      <c r="I45" s="185">
        <f t="shared" si="0"/>
        <v>0</v>
      </c>
      <c r="J45" s="27"/>
      <c r="K45" s="252">
        <f t="shared" si="1"/>
        <v>0</v>
      </c>
      <c r="L45" s="183">
        <v>0.1</v>
      </c>
      <c r="M45" s="22">
        <f t="shared" si="2"/>
        <v>0.9</v>
      </c>
      <c r="N45" s="4" t="str">
        <f>IF('Material 5'!N45="","",'Material 5'!N45)</f>
        <v/>
      </c>
      <c r="O45" s="21">
        <f t="shared" si="3"/>
        <v>0</v>
      </c>
    </row>
    <row r="46" spans="1:15">
      <c r="A46" s="169"/>
      <c r="B46" s="349" t="str">
        <f>IF('Material 5'!B46:C46=0,"",'Material 5'!B46:C46)</f>
        <v/>
      </c>
      <c r="C46" s="350"/>
      <c r="D46" s="349" t="str">
        <f>IF('Material 5'!D46:F46=0,"",'Material 5'!D46:F46)</f>
        <v/>
      </c>
      <c r="E46" s="390"/>
      <c r="F46" s="390"/>
      <c r="G46" s="390"/>
      <c r="H46" s="350"/>
      <c r="I46" s="185">
        <f t="shared" si="0"/>
        <v>0</v>
      </c>
      <c r="J46" s="27"/>
      <c r="K46" s="252">
        <f t="shared" si="1"/>
        <v>0</v>
      </c>
      <c r="L46" s="183">
        <v>0.1</v>
      </c>
      <c r="M46" s="22">
        <f t="shared" si="2"/>
        <v>0.9</v>
      </c>
      <c r="N46" s="4" t="str">
        <f>IF('Material 5'!N46="","",'Material 5'!N46)</f>
        <v/>
      </c>
      <c r="O46" s="21">
        <f t="shared" si="3"/>
        <v>0</v>
      </c>
    </row>
    <row r="47" spans="1:15">
      <c r="A47" s="169"/>
      <c r="B47" s="349" t="str">
        <f>IF('Material 5'!B47:C47=0,"",'Material 5'!B47:C47)</f>
        <v/>
      </c>
      <c r="C47" s="350"/>
      <c r="D47" s="349" t="str">
        <f>IF('Material 5'!D47:F47=0,"",'Material 5'!D47:F47)</f>
        <v/>
      </c>
      <c r="E47" s="390"/>
      <c r="F47" s="390"/>
      <c r="G47" s="390"/>
      <c r="H47" s="350"/>
      <c r="I47" s="185">
        <f t="shared" si="0"/>
        <v>0</v>
      </c>
      <c r="J47" s="27"/>
      <c r="K47" s="252">
        <f t="shared" si="1"/>
        <v>0</v>
      </c>
      <c r="L47" s="183">
        <v>0.1</v>
      </c>
      <c r="M47" s="22">
        <f t="shared" si="2"/>
        <v>0.9</v>
      </c>
      <c r="N47" s="4" t="str">
        <f>IF('Material 5'!N47="","",'Material 5'!N47)</f>
        <v/>
      </c>
      <c r="O47" s="21">
        <f t="shared" si="3"/>
        <v>0</v>
      </c>
    </row>
    <row r="48" spans="1:15">
      <c r="A48" s="169"/>
      <c r="B48" s="349" t="str">
        <f>IF('Material 5'!B48:C48=0,"",'Material 5'!B48:C48)</f>
        <v/>
      </c>
      <c r="C48" s="350"/>
      <c r="D48" s="349" t="str">
        <f>IF('Material 5'!D48:F48=0,"",'Material 5'!D48:F48)</f>
        <v/>
      </c>
      <c r="E48" s="390"/>
      <c r="F48" s="390"/>
      <c r="G48" s="390"/>
      <c r="H48" s="350"/>
      <c r="I48" s="185">
        <f t="shared" si="0"/>
        <v>0</v>
      </c>
      <c r="J48" s="27"/>
      <c r="K48" s="252">
        <f t="shared" si="1"/>
        <v>0</v>
      </c>
      <c r="L48" s="183">
        <v>0.1</v>
      </c>
      <c r="M48" s="22">
        <f t="shared" si="2"/>
        <v>0.9</v>
      </c>
      <c r="N48" s="4" t="str">
        <f>IF('Material 5'!N48="","",'Material 5'!N48)</f>
        <v/>
      </c>
      <c r="O48" s="21">
        <f t="shared" si="3"/>
        <v>0</v>
      </c>
    </row>
    <row r="49" spans="1:15">
      <c r="A49" s="169"/>
      <c r="B49" s="349" t="str">
        <f>IF('Material 5'!B49:C49=0,"",'Material 5'!B49:C49)</f>
        <v/>
      </c>
      <c r="C49" s="350"/>
      <c r="D49" s="349" t="str">
        <f>IF('Material 5'!D49:F49=0,"",'Material 5'!D49:F49)</f>
        <v/>
      </c>
      <c r="E49" s="390"/>
      <c r="F49" s="390"/>
      <c r="G49" s="390"/>
      <c r="H49" s="350"/>
      <c r="I49" s="185">
        <f t="shared" si="0"/>
        <v>0</v>
      </c>
      <c r="J49" s="27"/>
      <c r="K49" s="252">
        <f t="shared" si="1"/>
        <v>0</v>
      </c>
      <c r="L49" s="183">
        <v>0.1</v>
      </c>
      <c r="M49" s="22">
        <f t="shared" si="2"/>
        <v>0.9</v>
      </c>
      <c r="N49" s="4" t="str">
        <f>IF('Material 5'!N49="","",'Material 5'!N49)</f>
        <v/>
      </c>
      <c r="O49" s="21">
        <f t="shared" si="3"/>
        <v>0</v>
      </c>
    </row>
    <row r="50" spans="1:15">
      <c r="A50" s="169"/>
      <c r="B50" s="349" t="str">
        <f>IF('Material 5'!B50:C50=0,"",'Material 5'!B50:C50)</f>
        <v/>
      </c>
      <c r="C50" s="350"/>
      <c r="D50" s="349" t="str">
        <f>IF('Material 5'!D50:F50=0,"",'Material 5'!D50:F50)</f>
        <v/>
      </c>
      <c r="E50" s="390"/>
      <c r="F50" s="390"/>
      <c r="G50" s="390"/>
      <c r="H50" s="350"/>
      <c r="I50" s="185">
        <f t="shared" si="0"/>
        <v>0</v>
      </c>
      <c r="J50" s="27"/>
      <c r="K50" s="252">
        <f t="shared" si="1"/>
        <v>0</v>
      </c>
      <c r="L50" s="183">
        <v>0.1</v>
      </c>
      <c r="M50" s="22">
        <f t="shared" si="2"/>
        <v>0.9</v>
      </c>
      <c r="N50" s="4" t="str">
        <f>IF('Material 5'!N50="","",'Material 5'!N50)</f>
        <v/>
      </c>
      <c r="O50" s="21">
        <f t="shared" si="3"/>
        <v>0</v>
      </c>
    </row>
    <row r="51" spans="1:15">
      <c r="A51" s="169"/>
      <c r="B51" s="349" t="str">
        <f>IF('Material 5'!B51:C51=0,"",'Material 5'!B51:C51)</f>
        <v/>
      </c>
      <c r="C51" s="350"/>
      <c r="D51" s="349" t="str">
        <f>IF('Material 5'!D51:F51=0,"",'Material 5'!D51:F51)</f>
        <v/>
      </c>
      <c r="E51" s="390"/>
      <c r="F51" s="390"/>
      <c r="G51" s="390"/>
      <c r="H51" s="350"/>
      <c r="I51" s="185">
        <f t="shared" si="0"/>
        <v>0</v>
      </c>
      <c r="J51" s="27"/>
      <c r="K51" s="252">
        <f t="shared" si="1"/>
        <v>0</v>
      </c>
      <c r="L51" s="183">
        <v>0.1</v>
      </c>
      <c r="M51" s="22">
        <f t="shared" si="2"/>
        <v>0.9</v>
      </c>
      <c r="N51" s="4" t="str">
        <f>IF('Material 5'!N51="","",'Material 5'!N51)</f>
        <v/>
      </c>
      <c r="O51" s="21">
        <f t="shared" si="3"/>
        <v>0</v>
      </c>
    </row>
    <row r="52" spans="1:15">
      <c r="A52" s="169"/>
      <c r="B52" s="349" t="str">
        <f>IF('Material 5'!B52:C52=0,"",'Material 5'!B52:C52)</f>
        <v/>
      </c>
      <c r="C52" s="350"/>
      <c r="D52" s="349" t="str">
        <f>IF('Material 5'!D52:F52=0,"",'Material 5'!D52:F52)</f>
        <v/>
      </c>
      <c r="E52" s="390"/>
      <c r="F52" s="390"/>
      <c r="G52" s="390"/>
      <c r="H52" s="350"/>
      <c r="I52" s="185">
        <f t="shared" si="0"/>
        <v>0</v>
      </c>
      <c r="J52" s="27"/>
      <c r="K52" s="252">
        <f t="shared" si="1"/>
        <v>0</v>
      </c>
      <c r="L52" s="183">
        <v>0.1</v>
      </c>
      <c r="M52" s="22">
        <f t="shared" si="2"/>
        <v>0.9</v>
      </c>
      <c r="N52" s="4" t="str">
        <f>IF('Material 5'!N52="","",'Material 5'!N52)</f>
        <v/>
      </c>
      <c r="O52" s="21">
        <f t="shared" si="3"/>
        <v>0</v>
      </c>
    </row>
    <row r="53" spans="1:15">
      <c r="A53" s="169"/>
      <c r="B53" s="349" t="str">
        <f>IF('Material 5'!B53:C53=0,"",'Material 5'!B53:C53)</f>
        <v/>
      </c>
      <c r="C53" s="350"/>
      <c r="D53" s="349" t="str">
        <f>IF('Material 5'!D53:F53=0,"",'Material 5'!D53:F53)</f>
        <v/>
      </c>
      <c r="E53" s="390"/>
      <c r="F53" s="390"/>
      <c r="G53" s="390"/>
      <c r="H53" s="350"/>
      <c r="I53" s="185">
        <f t="shared" si="0"/>
        <v>0</v>
      </c>
      <c r="J53" s="27"/>
      <c r="K53" s="252">
        <f t="shared" si="1"/>
        <v>0</v>
      </c>
      <c r="L53" s="183">
        <v>0.1</v>
      </c>
      <c r="M53" s="22">
        <f t="shared" si="2"/>
        <v>0.9</v>
      </c>
      <c r="N53" s="4" t="str">
        <f>IF('Material 5'!N53="","",'Material 5'!N53)</f>
        <v/>
      </c>
      <c r="O53" s="21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52</v>
      </c>
      <c r="I55" s="167">
        <f>SUM(I9:I53)</f>
        <v>0</v>
      </c>
      <c r="J55" s="172"/>
      <c r="K55" s="172"/>
      <c r="L55" s="415" t="s">
        <v>101</v>
      </c>
      <c r="M55" s="415"/>
      <c r="N55" s="415"/>
      <c r="O55" s="26">
        <f>SUM(O9:O53)</f>
        <v>0</v>
      </c>
    </row>
    <row r="56" spans="1:15">
      <c r="A56" s="32"/>
      <c r="B56" s="2"/>
    </row>
    <row r="57" spans="1:15" ht="13.5" thickBot="1">
      <c r="A57" s="2"/>
      <c r="B57" s="2"/>
      <c r="H57" s="415" t="str">
        <f>IF(K4="","TAX RATE NOT FILLED IN","")</f>
        <v/>
      </c>
      <c r="I57" s="415"/>
      <c r="L57" s="414" t="s">
        <v>196</v>
      </c>
      <c r="M57" s="414"/>
      <c r="N57" s="414"/>
      <c r="O57" s="26">
        <f>I55-O55</f>
        <v>0</v>
      </c>
    </row>
    <row r="58" spans="1:15">
      <c r="A58" s="2"/>
      <c r="B58" s="2"/>
    </row>
    <row r="59" spans="1:15" ht="13.5" thickBot="1">
      <c r="A59" s="2"/>
      <c r="B59" s="2"/>
      <c r="L59" s="414" t="s">
        <v>192</v>
      </c>
      <c r="M59" s="414"/>
      <c r="N59" s="414"/>
      <c r="O59" s="177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7">
    <mergeCell ref="B48:C48"/>
    <mergeCell ref="D48:H48"/>
    <mergeCell ref="B49:C49"/>
    <mergeCell ref="D49:H49"/>
    <mergeCell ref="B46:C46"/>
    <mergeCell ref="D46:H46"/>
    <mergeCell ref="B47:C47"/>
    <mergeCell ref="D47:H47"/>
    <mergeCell ref="H57:I57"/>
    <mergeCell ref="B52:C52"/>
    <mergeCell ref="D52:H52"/>
    <mergeCell ref="B53:C53"/>
    <mergeCell ref="D53:H53"/>
    <mergeCell ref="B50:C50"/>
    <mergeCell ref="D50:H50"/>
    <mergeCell ref="B51:C51"/>
    <mergeCell ref="D51:H51"/>
    <mergeCell ref="B41:C41"/>
    <mergeCell ref="D41:H41"/>
    <mergeCell ref="B38:C38"/>
    <mergeCell ref="D38:H38"/>
    <mergeCell ref="B39:C39"/>
    <mergeCell ref="D39:H39"/>
    <mergeCell ref="B44:C44"/>
    <mergeCell ref="D44:H44"/>
    <mergeCell ref="B45:C45"/>
    <mergeCell ref="D45:H45"/>
    <mergeCell ref="B42:C42"/>
    <mergeCell ref="D42:H42"/>
    <mergeCell ref="B43:C43"/>
    <mergeCell ref="D43:H43"/>
    <mergeCell ref="B36:C36"/>
    <mergeCell ref="D36:H36"/>
    <mergeCell ref="B37:C37"/>
    <mergeCell ref="D37:H37"/>
    <mergeCell ref="B34:C34"/>
    <mergeCell ref="D34:H34"/>
    <mergeCell ref="B35:C35"/>
    <mergeCell ref="D35:H35"/>
    <mergeCell ref="B40:C40"/>
    <mergeCell ref="D40:H40"/>
    <mergeCell ref="B29:C29"/>
    <mergeCell ref="D29:H29"/>
    <mergeCell ref="B26:C26"/>
    <mergeCell ref="D26:H26"/>
    <mergeCell ref="B27:C27"/>
    <mergeCell ref="D27:H27"/>
    <mergeCell ref="B32:C32"/>
    <mergeCell ref="D32:H32"/>
    <mergeCell ref="B33:C33"/>
    <mergeCell ref="D33:H33"/>
    <mergeCell ref="B30:C30"/>
    <mergeCell ref="D30:H30"/>
    <mergeCell ref="B31:C31"/>
    <mergeCell ref="D31:H31"/>
    <mergeCell ref="B24:C24"/>
    <mergeCell ref="D24:H24"/>
    <mergeCell ref="B25:C25"/>
    <mergeCell ref="D25:H25"/>
    <mergeCell ref="B22:C22"/>
    <mergeCell ref="D22:H22"/>
    <mergeCell ref="B23:C23"/>
    <mergeCell ref="D23:H23"/>
    <mergeCell ref="B28:C28"/>
    <mergeCell ref="D28:H28"/>
    <mergeCell ref="B20:C20"/>
    <mergeCell ref="D20:H20"/>
    <mergeCell ref="B21:C21"/>
    <mergeCell ref="D21:H21"/>
    <mergeCell ref="A1:I1"/>
    <mergeCell ref="C3:D3"/>
    <mergeCell ref="C5:D5"/>
    <mergeCell ref="B7:C7"/>
    <mergeCell ref="D7:H7"/>
    <mergeCell ref="B12:C12"/>
    <mergeCell ref="D12:H12"/>
    <mergeCell ref="B13:C13"/>
    <mergeCell ref="D13:H13"/>
    <mergeCell ref="B10:C10"/>
    <mergeCell ref="D10:H10"/>
    <mergeCell ref="B11:C11"/>
    <mergeCell ref="D11:H11"/>
    <mergeCell ref="B18:C18"/>
    <mergeCell ref="D18:H18"/>
    <mergeCell ref="B19:C19"/>
    <mergeCell ref="D19:H19"/>
    <mergeCell ref="B8:C8"/>
    <mergeCell ref="D8:H8"/>
    <mergeCell ref="B9:C9"/>
    <mergeCell ref="D9:H9"/>
    <mergeCell ref="B16:C16"/>
    <mergeCell ref="D16:H16"/>
    <mergeCell ref="B17:C17"/>
    <mergeCell ref="D17:H17"/>
    <mergeCell ref="B14:C14"/>
    <mergeCell ref="D14:H14"/>
    <mergeCell ref="B15:C15"/>
    <mergeCell ref="D15:H15"/>
    <mergeCell ref="N7:N8"/>
    <mergeCell ref="L59:N59"/>
    <mergeCell ref="L55:N55"/>
    <mergeCell ref="K7:K8"/>
    <mergeCell ref="L7:L8"/>
    <mergeCell ref="M7:M8"/>
    <mergeCell ref="I7:I8"/>
    <mergeCell ref="O7:O8"/>
    <mergeCell ref="L57:N57"/>
  </mergeCells>
  <phoneticPr fontId="36" type="noConversion"/>
  <conditionalFormatting sqref="D9:D53">
    <cfRule type="expression" dxfId="7" priority="1" stopIfTrue="1">
      <formula>AND(B9&gt;"",J9="")</formula>
    </cfRule>
  </conditionalFormatting>
  <conditionalFormatting sqref="E10:H53">
    <cfRule type="expression" dxfId="6" priority="2" stopIfTrue="1">
      <formula>AND(C10&gt;"",L10="")</formula>
    </cfRule>
  </conditionalFormatting>
  <conditionalFormatting sqref="G57:I57">
    <cfRule type="cellIs" dxfId="5" priority="4" stopIfTrue="1" operator="equal">
      <formula>"TAX RATE NOT FILLED IN"</formula>
    </cfRule>
  </conditionalFormatting>
  <conditionalFormatting sqref="H56:I56">
    <cfRule type="cellIs" dxfId="4" priority="3" stopIfTrue="1" operator="equal">
      <formula>"TAX NOT FILLED IN"</formula>
    </cfRule>
  </conditionalFormatting>
  <conditionalFormatting sqref="K4">
    <cfRule type="expression" dxfId="3" priority="5" stopIfTrue="1">
      <formula>AND($K$4="",$I$55&gt;0)</formula>
    </cfRule>
  </conditionalFormatting>
  <pageMargins left="0.75" right="0.75" top="1" bottom="1" header="0.5" footer="0.5"/>
  <pageSetup scale="87" orientation="portrait" verticalDpi="0" r:id="rId1"/>
  <headerFooter alignWithMargins="0"/>
  <colBreaks count="1" manualBreakCount="1">
    <brk id="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/>
  </sheetPr>
  <dimension ref="A1:E565"/>
  <sheetViews>
    <sheetView topLeftCell="A190" zoomScaleNormal="100" workbookViewId="0">
      <selection activeCell="H228" sqref="H228"/>
    </sheetView>
  </sheetViews>
  <sheetFormatPr defaultRowHeight="12.75"/>
  <cols>
    <col min="1" max="1" width="9.140625" style="54"/>
    <col min="2" max="2" width="51.28515625" customWidth="1"/>
    <col min="3" max="3" width="9.140625" style="3"/>
    <col min="4" max="4" width="13.5703125" style="303" customWidth="1"/>
    <col min="5" max="5" width="12.7109375" style="303" customWidth="1"/>
  </cols>
  <sheetData>
    <row r="1" spans="1:5">
      <c r="A1" s="305" t="s">
        <v>298</v>
      </c>
      <c r="B1" s="300" t="s">
        <v>3</v>
      </c>
      <c r="C1" s="304" t="s">
        <v>299</v>
      </c>
      <c r="D1" s="301" t="s">
        <v>15</v>
      </c>
      <c r="E1" s="301" t="s">
        <v>101</v>
      </c>
    </row>
    <row r="2" spans="1:5">
      <c r="A2" s="49" t="str">
        <f>IF('Labor 1'!A10="","",'Labor 1'!A10)</f>
        <v/>
      </c>
      <c r="B2" s="49" t="str">
        <f>IF('Labor 1'!B10="","",'Labor 1'!B10)</f>
        <v/>
      </c>
      <c r="C2" s="22" t="str">
        <f>IF('Labor 1'!T10="","",'Labor 1'!T10)</f>
        <v/>
      </c>
      <c r="D2" s="302"/>
      <c r="E2" s="302"/>
    </row>
    <row r="3" spans="1:5">
      <c r="A3" s="49" t="str">
        <f>IF('Labor 1'!A11="","",'Labor 1'!A11)</f>
        <v/>
      </c>
      <c r="B3" s="49" t="str">
        <f>IF('Labor 1'!B11="","",'Labor 1'!B11)</f>
        <v/>
      </c>
      <c r="C3" s="22" t="str">
        <f>IF('Labor 1'!T11="","",'Labor 1'!T11)</f>
        <v/>
      </c>
      <c r="D3" s="302"/>
      <c r="E3" s="302"/>
    </row>
    <row r="4" spans="1:5">
      <c r="A4" s="49" t="str">
        <f>IF('Labor 1'!A12="","",'Labor 1'!A12)</f>
        <v/>
      </c>
      <c r="B4" s="49" t="str">
        <f>IF('Labor 1'!B12="","",'Labor 1'!B12)</f>
        <v/>
      </c>
      <c r="C4" s="22" t="str">
        <f>IF('Labor 1'!T12="","",'Labor 1'!T12)</f>
        <v/>
      </c>
      <c r="D4" s="302"/>
      <c r="E4" s="302"/>
    </row>
    <row r="5" spans="1:5">
      <c r="A5" s="49" t="str">
        <f>IF('Labor 1'!A13="","",'Labor 1'!A13)</f>
        <v/>
      </c>
      <c r="B5" s="49" t="str">
        <f>IF('Labor 1'!B13="","",'Labor 1'!B13)</f>
        <v/>
      </c>
      <c r="C5" s="22" t="str">
        <f>IF('Labor 1'!T13="","",'Labor 1'!T13)</f>
        <v/>
      </c>
      <c r="D5" s="302"/>
      <c r="E5" s="302"/>
    </row>
    <row r="6" spans="1:5">
      <c r="A6" s="49" t="str">
        <f>IF('Labor 1'!A14="","",'Labor 1'!A14)</f>
        <v/>
      </c>
      <c r="B6" s="49" t="str">
        <f>IF('Labor 1'!B14="","",'Labor 1'!B14)</f>
        <v/>
      </c>
      <c r="C6" s="22" t="str">
        <f>IF('Labor 1'!T14="","",'Labor 1'!T14)</f>
        <v/>
      </c>
      <c r="D6" s="302"/>
      <c r="E6" s="302"/>
    </row>
    <row r="7" spans="1:5">
      <c r="A7" s="49" t="str">
        <f>IF('Labor 1'!A15="","",'Labor 1'!A15)</f>
        <v/>
      </c>
      <c r="B7" s="49" t="str">
        <f>IF('Labor 1'!B15="","",'Labor 1'!B15)</f>
        <v/>
      </c>
      <c r="C7" s="22" t="str">
        <f>IF('Labor 1'!T15="","",'Labor 1'!T15)</f>
        <v/>
      </c>
      <c r="D7" s="302"/>
      <c r="E7" s="302"/>
    </row>
    <row r="8" spans="1:5">
      <c r="A8" s="49" t="str">
        <f>IF('Labor 1'!A16="","",'Labor 1'!A16)</f>
        <v/>
      </c>
      <c r="B8" s="49" t="str">
        <f>IF('Labor 1'!B16="","",'Labor 1'!B16)</f>
        <v/>
      </c>
      <c r="C8" s="22" t="str">
        <f>IF('Labor 1'!T16="","",'Labor 1'!T16)</f>
        <v/>
      </c>
      <c r="D8" s="302"/>
      <c r="E8" s="302"/>
    </row>
    <row r="9" spans="1:5">
      <c r="A9" s="49" t="str">
        <f>IF('Labor 1'!A17="","",'Labor 1'!A17)</f>
        <v/>
      </c>
      <c r="B9" s="49" t="str">
        <f>IF('Labor 1'!B17="","",'Labor 1'!B17)</f>
        <v/>
      </c>
      <c r="C9" s="22" t="str">
        <f>IF('Labor 1'!T17="","",'Labor 1'!T17)</f>
        <v/>
      </c>
      <c r="D9" s="302"/>
      <c r="E9" s="302"/>
    </row>
    <row r="10" spans="1:5">
      <c r="A10" s="49" t="str">
        <f>IF('Labor 1'!A18="","",'Labor 1'!A18)</f>
        <v/>
      </c>
      <c r="B10" s="49" t="str">
        <f>IF('Labor 1'!B18="","",'Labor 1'!B18)</f>
        <v/>
      </c>
      <c r="C10" s="22" t="str">
        <f>IF('Labor 1'!T18="","",'Labor 1'!T18)</f>
        <v/>
      </c>
      <c r="D10" s="302"/>
      <c r="E10" s="302"/>
    </row>
    <row r="11" spans="1:5">
      <c r="A11" s="49" t="str">
        <f>IF('Labor 1'!A19="","",'Labor 1'!A19)</f>
        <v/>
      </c>
      <c r="B11" s="49" t="str">
        <f>IF('Labor 1'!B19="","",'Labor 1'!B19)</f>
        <v/>
      </c>
      <c r="C11" s="22" t="str">
        <f>IF('Labor 1'!T19="","",'Labor 1'!T19)</f>
        <v/>
      </c>
      <c r="D11" s="302"/>
      <c r="E11" s="302"/>
    </row>
    <row r="12" spans="1:5">
      <c r="A12" s="49" t="str">
        <f>IF('Labor 1'!A20="","",'Labor 1'!A20)</f>
        <v/>
      </c>
      <c r="B12" s="49" t="str">
        <f>IF('Labor 1'!B20="","",'Labor 1'!B20)</f>
        <v/>
      </c>
      <c r="C12" s="22" t="str">
        <f>IF('Labor 1'!T20="","",'Labor 1'!T20)</f>
        <v/>
      </c>
      <c r="D12" s="302"/>
      <c r="E12" s="302"/>
    </row>
    <row r="13" spans="1:5">
      <c r="A13" s="49" t="str">
        <f>IF('Labor 1'!A21="","",'Labor 1'!A21)</f>
        <v/>
      </c>
      <c r="B13" s="49" t="str">
        <f>IF('Labor 1'!B21="","",'Labor 1'!B21)</f>
        <v/>
      </c>
      <c r="C13" s="22" t="str">
        <f>IF('Labor 1'!T21="","",'Labor 1'!T21)</f>
        <v/>
      </c>
      <c r="D13" s="302"/>
      <c r="E13" s="302"/>
    </row>
    <row r="14" spans="1:5">
      <c r="A14" s="49" t="str">
        <f>IF('Labor 1'!A22="","",'Labor 1'!A22)</f>
        <v/>
      </c>
      <c r="B14" s="49" t="str">
        <f>IF('Labor 1'!B22="","",'Labor 1'!B22)</f>
        <v/>
      </c>
      <c r="C14" s="22" t="str">
        <f>IF('Labor 1'!T22="","",'Labor 1'!T22)</f>
        <v/>
      </c>
      <c r="D14" s="302"/>
      <c r="E14" s="302"/>
    </row>
    <row r="15" spans="1:5">
      <c r="A15" s="49" t="str">
        <f>IF('Labor 1'!A23="","",'Labor 1'!A23)</f>
        <v/>
      </c>
      <c r="B15" s="49" t="str">
        <f>IF('Labor 1'!B23="","",'Labor 1'!B23)</f>
        <v/>
      </c>
      <c r="C15" s="22" t="str">
        <f>IF('Labor 1'!T23="","",'Labor 1'!T23)</f>
        <v/>
      </c>
      <c r="D15" s="302"/>
      <c r="E15" s="302"/>
    </row>
    <row r="16" spans="1:5">
      <c r="A16" s="49" t="str">
        <f>IF('Labor 1'!A24="","",'Labor 1'!A24)</f>
        <v/>
      </c>
      <c r="B16" s="49" t="str">
        <f>IF('Labor 1'!B24="","",'Labor 1'!B24)</f>
        <v/>
      </c>
      <c r="C16" s="22" t="str">
        <f>IF('Labor 1'!T24="","",'Labor 1'!T24)</f>
        <v/>
      </c>
      <c r="D16" s="302"/>
      <c r="E16" s="302"/>
    </row>
    <row r="17" spans="1:5">
      <c r="A17" s="49" t="str">
        <f>IF('Labor 1'!A25="","",'Labor 1'!A25)</f>
        <v/>
      </c>
      <c r="B17" s="49" t="str">
        <f>IF('Labor 1'!B25="","",'Labor 1'!B25)</f>
        <v/>
      </c>
      <c r="C17" s="22" t="str">
        <f>IF('Labor 1'!T25="","",'Labor 1'!T25)</f>
        <v/>
      </c>
      <c r="D17" s="302"/>
      <c r="E17" s="302"/>
    </row>
    <row r="18" spans="1:5">
      <c r="A18" s="49" t="str">
        <f>IF('Labor 1'!A26="","",'Labor 1'!A26)</f>
        <v/>
      </c>
      <c r="B18" s="49" t="str">
        <f>IF('Labor 1'!B26="","",'Labor 1'!B26)</f>
        <v/>
      </c>
      <c r="C18" s="22" t="str">
        <f>IF('Labor 1'!T26="","",'Labor 1'!T26)</f>
        <v/>
      </c>
      <c r="D18" s="302"/>
      <c r="E18" s="302"/>
    </row>
    <row r="19" spans="1:5">
      <c r="A19" s="49" t="str">
        <f>IF('Labor 1'!A27="","",'Labor 1'!A27)</f>
        <v/>
      </c>
      <c r="B19" s="49" t="str">
        <f>IF('Labor 1'!B27="","",'Labor 1'!B27)</f>
        <v/>
      </c>
      <c r="C19" s="22" t="str">
        <f>IF('Labor 1'!T27="","",'Labor 1'!T27)</f>
        <v/>
      </c>
      <c r="D19" s="302"/>
      <c r="E19" s="302"/>
    </row>
    <row r="20" spans="1:5">
      <c r="A20" s="49" t="str">
        <f>IF('Labor 1'!A28="","",'Labor 1'!A28)</f>
        <v/>
      </c>
      <c r="B20" s="49" t="str">
        <f>IF('Labor 1'!B28="","",'Labor 1'!B28)</f>
        <v/>
      </c>
      <c r="C20" s="22" t="str">
        <f>IF('Labor 1'!T28="","",'Labor 1'!T28)</f>
        <v/>
      </c>
      <c r="D20" s="302"/>
      <c r="E20" s="302"/>
    </row>
    <row r="21" spans="1:5">
      <c r="A21" s="49" t="str">
        <f>IF('Labor 1'!A29="","",'Labor 1'!A29)</f>
        <v xml:space="preserve"> </v>
      </c>
      <c r="B21" s="49" t="str">
        <f>IF('Labor 1'!B29="","",'Labor 1'!B29)</f>
        <v/>
      </c>
      <c r="C21" s="22" t="str">
        <f>IF('Labor 1'!T29="","",'Labor 1'!T29)</f>
        <v/>
      </c>
      <c r="D21" s="302"/>
      <c r="E21" s="302"/>
    </row>
    <row r="22" spans="1:5">
      <c r="A22" s="49" t="str">
        <f>IF('Labor 1'!A30="","",'Labor 1'!A30)</f>
        <v xml:space="preserve"> </v>
      </c>
      <c r="B22" s="49" t="str">
        <f>IF('Labor 1'!B30="","",'Labor 1'!B30)</f>
        <v/>
      </c>
      <c r="C22" s="22" t="str">
        <f>IF('Labor 1'!T30="","",'Labor 1'!T30)</f>
        <v/>
      </c>
      <c r="D22" s="302"/>
      <c r="E22" s="302"/>
    </row>
    <row r="23" spans="1:5">
      <c r="A23" s="49" t="str">
        <f>IF('Labor 1'!A31="","",'Labor 1'!A31)</f>
        <v xml:space="preserve"> </v>
      </c>
      <c r="B23" s="49" t="str">
        <f>IF('Labor 1'!B31="","",'Labor 1'!B31)</f>
        <v/>
      </c>
      <c r="C23" s="22" t="str">
        <f>IF('Labor 1'!T31="","",'Labor 1'!T31)</f>
        <v/>
      </c>
      <c r="D23" s="302"/>
      <c r="E23" s="302"/>
    </row>
    <row r="24" spans="1:5">
      <c r="A24" s="49" t="str">
        <f>IF('Labor 1'!A32="","",'Labor 1'!A32)</f>
        <v/>
      </c>
      <c r="B24" s="49" t="str">
        <f>IF('Labor 1'!B32="","",'Labor 1'!B32)</f>
        <v/>
      </c>
      <c r="C24" s="22" t="str">
        <f>IF('Labor 1'!T32="","",'Labor 1'!T32)</f>
        <v/>
      </c>
      <c r="D24" s="302"/>
      <c r="E24" s="302"/>
    </row>
    <row r="25" spans="1:5">
      <c r="A25" s="49" t="str">
        <f>IF('Labor 1'!A33="","",'Labor 1'!A33)</f>
        <v/>
      </c>
      <c r="B25" s="49" t="str">
        <f>IF('Labor 1'!B33="","",'Labor 1'!B33)</f>
        <v/>
      </c>
      <c r="C25" s="22" t="str">
        <f>IF('Labor 1'!T33="","",'Labor 1'!T33)</f>
        <v/>
      </c>
      <c r="D25" s="302"/>
      <c r="E25" s="302"/>
    </row>
    <row r="26" spans="1:5">
      <c r="A26" s="49" t="str">
        <f>IF('Labor 1'!A34="","",'Labor 1'!A34)</f>
        <v/>
      </c>
      <c r="B26" s="49" t="str">
        <f>IF('Labor 1'!B34="","",'Labor 1'!B34)</f>
        <v/>
      </c>
      <c r="C26" s="22" t="str">
        <f>IF('Labor 1'!T34="","",'Labor 1'!T34)</f>
        <v/>
      </c>
      <c r="D26" s="302"/>
      <c r="E26" s="302"/>
    </row>
    <row r="27" spans="1:5">
      <c r="A27" s="49" t="str">
        <f>IF('Labor 1'!A35="","",'Labor 1'!A35)</f>
        <v xml:space="preserve"> </v>
      </c>
      <c r="B27" s="49" t="str">
        <f>IF('Labor 1'!B35="","",'Labor 1'!B35)</f>
        <v/>
      </c>
      <c r="C27" s="22" t="str">
        <f>IF('Labor 1'!T35="","",'Labor 1'!T35)</f>
        <v/>
      </c>
      <c r="D27" s="302"/>
      <c r="E27" s="302"/>
    </row>
    <row r="28" spans="1:5">
      <c r="A28" s="49" t="str">
        <f>IF('Labor 1'!A36="","",'Labor 1'!A36)</f>
        <v xml:space="preserve"> </v>
      </c>
      <c r="B28" s="49" t="str">
        <f>IF('Labor 1'!B36="","",'Labor 1'!B36)</f>
        <v/>
      </c>
      <c r="C28" s="22" t="str">
        <f>IF('Labor 1'!T36="","",'Labor 1'!T36)</f>
        <v/>
      </c>
      <c r="D28" s="302"/>
      <c r="E28" s="302"/>
    </row>
    <row r="29" spans="1:5">
      <c r="A29" s="49" t="str">
        <f>IF('Labor 1'!A37="","",'Labor 1'!A37)</f>
        <v/>
      </c>
      <c r="B29" s="49" t="str">
        <f>IF('Labor 1'!B37="","",'Labor 1'!B37)</f>
        <v/>
      </c>
      <c r="C29" s="22" t="str">
        <f>IF('Labor 1'!T37="","",'Labor 1'!T37)</f>
        <v/>
      </c>
      <c r="D29" s="302"/>
      <c r="E29" s="302"/>
    </row>
    <row r="30" spans="1:5">
      <c r="A30" s="49" t="str">
        <f>IF('Labor 1'!A38="","",'Labor 1'!A38)</f>
        <v/>
      </c>
      <c r="B30" s="49" t="str">
        <f>IF('Labor 1'!B38="","",'Labor 1'!B38)</f>
        <v/>
      </c>
      <c r="C30" s="22" t="str">
        <f>IF('Labor 1'!T38="","",'Labor 1'!T38)</f>
        <v/>
      </c>
      <c r="D30" s="302"/>
      <c r="E30" s="302"/>
    </row>
    <row r="31" spans="1:5">
      <c r="A31" s="49" t="str">
        <f>IF('Labor 1'!A39="","",'Labor 1'!A39)</f>
        <v/>
      </c>
      <c r="B31" s="49" t="str">
        <f>IF('Labor 1'!B39="","",'Labor 1'!B39)</f>
        <v/>
      </c>
      <c r="C31" s="22" t="str">
        <f>IF('Labor 1'!T39="","",'Labor 1'!T39)</f>
        <v/>
      </c>
      <c r="D31" s="302"/>
      <c r="E31" s="302"/>
    </row>
    <row r="32" spans="1:5">
      <c r="A32" s="49" t="str">
        <f>IF('Labor 1'!A40="","",'Labor 1'!A40)</f>
        <v/>
      </c>
      <c r="B32" s="49" t="str">
        <f>IF('Labor 1'!B40="","",'Labor 1'!B40)</f>
        <v/>
      </c>
      <c r="C32" s="22" t="str">
        <f>IF('Labor 1'!T40="","",'Labor 1'!T40)</f>
        <v/>
      </c>
      <c r="D32" s="302"/>
      <c r="E32" s="302"/>
    </row>
    <row r="33" spans="1:5">
      <c r="A33" s="49" t="str">
        <f>IF('Labor 1'!A41="","",'Labor 1'!A41)</f>
        <v/>
      </c>
      <c r="B33" s="49" t="str">
        <f>IF('Labor 1'!B41="","",'Labor 1'!B41)</f>
        <v/>
      </c>
      <c r="C33" s="22" t="str">
        <f>IF('Labor 1'!T41="","",'Labor 1'!T41)</f>
        <v/>
      </c>
      <c r="D33" s="302"/>
      <c r="E33" s="302"/>
    </row>
    <row r="34" spans="1:5">
      <c r="A34" s="49" t="str">
        <f>IF('Labor 1'!A42="","",'Labor 1'!A42)</f>
        <v/>
      </c>
      <c r="B34" s="49" t="str">
        <f>IF('Labor 1'!B42="","",'Labor 1'!B42)</f>
        <v/>
      </c>
      <c r="C34" s="22" t="str">
        <f>IF('Labor 1'!T42="","",'Labor 1'!T42)</f>
        <v/>
      </c>
      <c r="D34" s="302"/>
      <c r="E34" s="302"/>
    </row>
    <row r="35" spans="1:5">
      <c r="A35" s="49" t="str">
        <f>IF('Labor 1'!A43="","",'Labor 1'!A43)</f>
        <v/>
      </c>
      <c r="B35" s="49" t="str">
        <f>IF('Labor 1'!B43="","",'Labor 1'!B43)</f>
        <v/>
      </c>
      <c r="C35" s="22" t="str">
        <f>IF('Labor 1'!T43="","",'Labor 1'!T43)</f>
        <v/>
      </c>
      <c r="D35" s="302"/>
      <c r="E35" s="302"/>
    </row>
    <row r="36" spans="1:5">
      <c r="A36" s="49" t="str">
        <f>IF('Labor 1'!A44="","",'Labor 1'!A44)</f>
        <v/>
      </c>
      <c r="B36" s="49" t="str">
        <f>IF('Labor 1'!B44="","",'Labor 1'!B44)</f>
        <v/>
      </c>
      <c r="C36" s="22" t="str">
        <f>IF('Labor 1'!T44="","",'Labor 1'!T44)</f>
        <v/>
      </c>
      <c r="D36" s="302"/>
      <c r="E36" s="302"/>
    </row>
    <row r="37" spans="1:5">
      <c r="A37" s="49" t="str">
        <f>IF('Labor 1'!A45="","",'Labor 1'!A45)</f>
        <v/>
      </c>
      <c r="B37" s="49" t="str">
        <f>IF('Labor 1'!B45="","",'Labor 1'!B45)</f>
        <v/>
      </c>
      <c r="C37" s="22" t="str">
        <f>IF('Labor 1'!T45="","",'Labor 1'!T45)</f>
        <v/>
      </c>
      <c r="D37" s="302"/>
      <c r="E37" s="302"/>
    </row>
    <row r="38" spans="1:5">
      <c r="A38" s="49" t="str">
        <f>IF('Labor 1'!A46="","",'Labor 1'!A46)</f>
        <v/>
      </c>
      <c r="B38" s="49" t="str">
        <f>IF('Labor 1'!B46="","",'Labor 1'!B46)</f>
        <v/>
      </c>
      <c r="C38" s="22" t="str">
        <f>IF('Labor 1'!T46="","",'Labor 1'!T46)</f>
        <v/>
      </c>
      <c r="D38" s="302"/>
      <c r="E38" s="302"/>
    </row>
    <row r="39" spans="1:5">
      <c r="A39" s="49" t="str">
        <f>IF('Labor 2'!A10="","",'Labor 2'!A10)</f>
        <v/>
      </c>
      <c r="B39" s="49" t="str">
        <f>IF('Labor 2'!B10="","",'Labor 2'!B10)</f>
        <v/>
      </c>
      <c r="C39" s="22" t="str">
        <f>IF('Labor 2'!T10="","",'Labor 2'!T10)</f>
        <v/>
      </c>
      <c r="D39" s="302"/>
      <c r="E39" s="302"/>
    </row>
    <row r="40" spans="1:5">
      <c r="A40" s="49" t="str">
        <f>IF('Labor 2'!A11="","",'Labor 2'!A11)</f>
        <v/>
      </c>
      <c r="B40" s="49" t="str">
        <f>IF('Labor 2'!B11="","",'Labor 2'!B11)</f>
        <v/>
      </c>
      <c r="C40" s="22" t="str">
        <f>IF('Labor 2'!T11="","",'Labor 2'!T11)</f>
        <v/>
      </c>
      <c r="D40" s="302"/>
      <c r="E40" s="302"/>
    </row>
    <row r="41" spans="1:5">
      <c r="A41" s="49" t="str">
        <f>IF('Labor 2'!A12="","",'Labor 2'!A12)</f>
        <v/>
      </c>
      <c r="B41" s="49" t="str">
        <f>IF('Labor 2'!B12="","",'Labor 2'!B12)</f>
        <v/>
      </c>
      <c r="C41" s="22" t="str">
        <f>IF('Labor 2'!T12="","",'Labor 2'!T12)</f>
        <v/>
      </c>
      <c r="D41" s="302"/>
      <c r="E41" s="302"/>
    </row>
    <row r="42" spans="1:5">
      <c r="A42" s="49" t="str">
        <f>IF('Labor 2'!A13="","",'Labor 2'!A13)</f>
        <v/>
      </c>
      <c r="B42" s="49" t="str">
        <f>IF('Labor 2'!B13="","",'Labor 2'!B13)</f>
        <v/>
      </c>
      <c r="C42" s="22" t="str">
        <f>IF('Labor 2'!T13="","",'Labor 2'!T13)</f>
        <v/>
      </c>
      <c r="D42" s="302"/>
      <c r="E42" s="302"/>
    </row>
    <row r="43" spans="1:5">
      <c r="A43" s="49" t="str">
        <f>IF('Labor 2'!A14="","",'Labor 2'!A14)</f>
        <v/>
      </c>
      <c r="B43" s="49" t="str">
        <f>IF('Labor 2'!B14="","",'Labor 2'!B14)</f>
        <v/>
      </c>
      <c r="C43" s="22" t="str">
        <f>IF('Labor 2'!T14="","",'Labor 2'!T14)</f>
        <v/>
      </c>
      <c r="D43" s="302"/>
      <c r="E43" s="302"/>
    </row>
    <row r="44" spans="1:5">
      <c r="A44" s="49" t="str">
        <f>IF('Labor 2'!A15="","",'Labor 2'!A15)</f>
        <v/>
      </c>
      <c r="B44" s="49" t="str">
        <f>IF('Labor 2'!B15="","",'Labor 2'!B15)</f>
        <v/>
      </c>
      <c r="C44" s="22" t="str">
        <f>IF('Labor 2'!T15="","",'Labor 2'!T15)</f>
        <v/>
      </c>
      <c r="D44" s="302"/>
      <c r="E44" s="302"/>
    </row>
    <row r="45" spans="1:5">
      <c r="A45" s="49" t="str">
        <f>IF('Labor 2'!A16="","",'Labor 2'!A16)</f>
        <v/>
      </c>
      <c r="B45" s="49" t="str">
        <f>IF('Labor 2'!B16="","",'Labor 2'!B16)</f>
        <v/>
      </c>
      <c r="C45" s="22" t="str">
        <f>IF('Labor 2'!T16="","",'Labor 2'!T16)</f>
        <v/>
      </c>
      <c r="D45" s="302"/>
      <c r="E45" s="302"/>
    </row>
    <row r="46" spans="1:5">
      <c r="A46" s="49" t="str">
        <f>IF('Labor 2'!A17="","",'Labor 2'!A17)</f>
        <v/>
      </c>
      <c r="B46" s="49" t="str">
        <f>IF('Labor 2'!B17="","",'Labor 2'!B17)</f>
        <v/>
      </c>
      <c r="C46" s="22" t="str">
        <f>IF('Labor 2'!T17="","",'Labor 2'!T17)</f>
        <v/>
      </c>
      <c r="D46" s="302"/>
      <c r="E46" s="302"/>
    </row>
    <row r="47" spans="1:5">
      <c r="A47" s="49" t="str">
        <f>IF('Labor 2'!A18="","",'Labor 2'!A18)</f>
        <v/>
      </c>
      <c r="B47" s="49" t="str">
        <f>IF('Labor 2'!B18="","",'Labor 2'!B18)</f>
        <v/>
      </c>
      <c r="C47" s="22" t="str">
        <f>IF('Labor 2'!T18="","",'Labor 2'!T18)</f>
        <v/>
      </c>
      <c r="D47" s="302"/>
      <c r="E47" s="302"/>
    </row>
    <row r="48" spans="1:5">
      <c r="A48" s="49" t="str">
        <f>IF('Labor 2'!A19="","",'Labor 2'!A19)</f>
        <v/>
      </c>
      <c r="B48" s="49" t="str">
        <f>IF('Labor 2'!B19="","",'Labor 2'!B19)</f>
        <v/>
      </c>
      <c r="C48" s="22" t="str">
        <f>IF('Labor 2'!T19="","",'Labor 2'!T19)</f>
        <v/>
      </c>
      <c r="D48" s="302"/>
      <c r="E48" s="302"/>
    </row>
    <row r="49" spans="1:5">
      <c r="A49" s="49" t="str">
        <f>IF('Labor 2'!A20="","",'Labor 2'!A20)</f>
        <v/>
      </c>
      <c r="B49" s="49" t="str">
        <f>IF('Labor 2'!B20="","",'Labor 2'!B20)</f>
        <v/>
      </c>
      <c r="C49" s="22" t="str">
        <f>IF('Labor 2'!T20="","",'Labor 2'!T20)</f>
        <v/>
      </c>
      <c r="D49" s="302"/>
      <c r="E49" s="302"/>
    </row>
    <row r="50" spans="1:5">
      <c r="A50" s="49" t="str">
        <f>IF('Labor 2'!A21="","",'Labor 2'!A21)</f>
        <v/>
      </c>
      <c r="B50" s="49" t="str">
        <f>IF('Labor 2'!B21="","",'Labor 2'!B21)</f>
        <v/>
      </c>
      <c r="C50" s="22" t="str">
        <f>IF('Labor 2'!T21="","",'Labor 2'!T21)</f>
        <v/>
      </c>
      <c r="D50" s="302"/>
      <c r="E50" s="302"/>
    </row>
    <row r="51" spans="1:5">
      <c r="A51" s="49" t="str">
        <f>IF('Labor 2'!A22="","",'Labor 2'!A22)</f>
        <v/>
      </c>
      <c r="B51" s="49" t="str">
        <f>IF('Labor 2'!B22="","",'Labor 2'!B22)</f>
        <v/>
      </c>
      <c r="C51" s="22" t="str">
        <f>IF('Labor 2'!T22="","",'Labor 2'!T22)</f>
        <v/>
      </c>
      <c r="D51" s="302"/>
      <c r="E51" s="302"/>
    </row>
    <row r="52" spans="1:5">
      <c r="A52" s="49" t="str">
        <f>IF('Labor 2'!A23="","",'Labor 2'!A23)</f>
        <v/>
      </c>
      <c r="B52" s="49" t="str">
        <f>IF('Labor 2'!B23="","",'Labor 2'!B23)</f>
        <v/>
      </c>
      <c r="C52" s="22" t="str">
        <f>IF('Labor 2'!T23="","",'Labor 2'!T23)</f>
        <v/>
      </c>
      <c r="D52" s="302"/>
      <c r="E52" s="302"/>
    </row>
    <row r="53" spans="1:5">
      <c r="A53" s="49" t="str">
        <f>IF('Labor 2'!A24="","",'Labor 2'!A24)</f>
        <v/>
      </c>
      <c r="B53" s="49" t="str">
        <f>IF('Labor 2'!B24="","",'Labor 2'!B24)</f>
        <v/>
      </c>
      <c r="C53" s="22" t="str">
        <f>IF('Labor 2'!T24="","",'Labor 2'!T24)</f>
        <v/>
      </c>
      <c r="D53" s="302"/>
      <c r="E53" s="302"/>
    </row>
    <row r="54" spans="1:5">
      <c r="A54" s="49" t="str">
        <f>IF('Labor 2'!A25="","",'Labor 2'!A25)</f>
        <v/>
      </c>
      <c r="B54" s="49" t="str">
        <f>IF('Labor 2'!B25="","",'Labor 2'!B25)</f>
        <v/>
      </c>
      <c r="C54" s="22" t="str">
        <f>IF('Labor 2'!T25="","",'Labor 2'!T25)</f>
        <v/>
      </c>
      <c r="D54" s="302"/>
      <c r="E54" s="302"/>
    </row>
    <row r="55" spans="1:5">
      <c r="A55" s="49" t="str">
        <f>IF('Labor 2'!A26="","",'Labor 2'!A26)</f>
        <v/>
      </c>
      <c r="B55" s="49" t="str">
        <f>IF('Labor 2'!B26="","",'Labor 2'!B26)</f>
        <v/>
      </c>
      <c r="C55" s="22" t="str">
        <f>IF('Labor 2'!T26="","",'Labor 2'!T26)</f>
        <v/>
      </c>
      <c r="D55" s="302"/>
      <c r="E55" s="302"/>
    </row>
    <row r="56" spans="1:5">
      <c r="A56" s="49" t="str">
        <f>IF('Labor 2'!A27="","",'Labor 2'!A27)</f>
        <v/>
      </c>
      <c r="B56" s="49" t="str">
        <f>IF('Labor 2'!B27="","",'Labor 2'!B27)</f>
        <v/>
      </c>
      <c r="C56" s="22" t="str">
        <f>IF('Labor 2'!T27="","",'Labor 2'!T27)</f>
        <v/>
      </c>
      <c r="D56" s="302"/>
      <c r="E56" s="302"/>
    </row>
    <row r="57" spans="1:5">
      <c r="A57" s="49" t="str">
        <f>IF('Labor 2'!A28="","",'Labor 2'!A28)</f>
        <v/>
      </c>
      <c r="B57" s="49" t="str">
        <f>IF('Labor 2'!B28="","",'Labor 2'!B28)</f>
        <v/>
      </c>
      <c r="C57" s="22" t="str">
        <f>IF('Labor 2'!T28="","",'Labor 2'!T28)</f>
        <v/>
      </c>
      <c r="D57" s="302"/>
      <c r="E57" s="302"/>
    </row>
    <row r="58" spans="1:5">
      <c r="A58" s="49" t="str">
        <f>IF('Labor 2'!A29="","",'Labor 2'!A29)</f>
        <v xml:space="preserve"> </v>
      </c>
      <c r="B58" s="49" t="str">
        <f>IF('Labor 2'!B29="","",'Labor 2'!B29)</f>
        <v/>
      </c>
      <c r="C58" s="22" t="str">
        <f>IF('Labor 2'!T29="","",'Labor 2'!T29)</f>
        <v/>
      </c>
      <c r="D58" s="302"/>
      <c r="E58" s="302"/>
    </row>
    <row r="59" spans="1:5">
      <c r="A59" s="49" t="str">
        <f>IF('Labor 2'!A30="","",'Labor 2'!A30)</f>
        <v xml:space="preserve"> </v>
      </c>
      <c r="B59" s="49" t="str">
        <f>IF('Labor 2'!B30="","",'Labor 2'!B30)</f>
        <v/>
      </c>
      <c r="C59" s="22" t="str">
        <f>IF('Labor 2'!T30="","",'Labor 2'!T30)</f>
        <v/>
      </c>
      <c r="D59" s="302"/>
      <c r="E59" s="302"/>
    </row>
    <row r="60" spans="1:5">
      <c r="A60" s="49" t="str">
        <f>IF('Labor 2'!A31="","",'Labor 2'!A31)</f>
        <v xml:space="preserve"> </v>
      </c>
      <c r="B60" s="49" t="str">
        <f>IF('Labor 2'!B31="","",'Labor 2'!B31)</f>
        <v/>
      </c>
      <c r="C60" s="22" t="str">
        <f>IF('Labor 2'!T31="","",'Labor 2'!T31)</f>
        <v/>
      </c>
      <c r="D60" s="302"/>
      <c r="E60" s="302"/>
    </row>
    <row r="61" spans="1:5">
      <c r="A61" s="49" t="str">
        <f>IF('Labor 2'!A32="","",'Labor 2'!A32)</f>
        <v/>
      </c>
      <c r="B61" s="49" t="str">
        <f>IF('Labor 2'!B32="","",'Labor 2'!B32)</f>
        <v/>
      </c>
      <c r="C61" s="22" t="str">
        <f>IF('Labor 2'!T32="","",'Labor 2'!T32)</f>
        <v/>
      </c>
      <c r="D61" s="302"/>
      <c r="E61" s="302"/>
    </row>
    <row r="62" spans="1:5">
      <c r="A62" s="49" t="str">
        <f>IF('Labor 2'!A33="","",'Labor 2'!A33)</f>
        <v/>
      </c>
      <c r="B62" s="49" t="str">
        <f>IF('Labor 2'!B33="","",'Labor 2'!B33)</f>
        <v/>
      </c>
      <c r="C62" s="22" t="str">
        <f>IF('Labor 2'!T33="","",'Labor 2'!T33)</f>
        <v/>
      </c>
      <c r="D62" s="302"/>
      <c r="E62" s="302"/>
    </row>
    <row r="63" spans="1:5">
      <c r="A63" s="49" t="str">
        <f>IF('Labor 2'!A34="","",'Labor 2'!A34)</f>
        <v/>
      </c>
      <c r="B63" s="49" t="str">
        <f>IF('Labor 2'!B34="","",'Labor 2'!B34)</f>
        <v/>
      </c>
      <c r="C63" s="22" t="str">
        <f>IF('Labor 2'!T34="","",'Labor 2'!T34)</f>
        <v/>
      </c>
      <c r="D63" s="302"/>
      <c r="E63" s="302"/>
    </row>
    <row r="64" spans="1:5">
      <c r="A64" s="49" t="str">
        <f>IF('Labor 2'!A35="","",'Labor 2'!A35)</f>
        <v xml:space="preserve"> </v>
      </c>
      <c r="B64" s="49" t="str">
        <f>IF('Labor 2'!B35="","",'Labor 2'!B35)</f>
        <v/>
      </c>
      <c r="C64" s="22" t="str">
        <f>IF('Labor 2'!T35="","",'Labor 2'!T35)</f>
        <v/>
      </c>
      <c r="D64" s="302"/>
      <c r="E64" s="302"/>
    </row>
    <row r="65" spans="1:5">
      <c r="A65" s="49" t="str">
        <f>IF('Labor 2'!A36="","",'Labor 2'!A36)</f>
        <v xml:space="preserve"> </v>
      </c>
      <c r="B65" s="49" t="str">
        <f>IF('Labor 2'!B36="","",'Labor 2'!B36)</f>
        <v/>
      </c>
      <c r="C65" s="22" t="str">
        <f>IF('Labor 2'!T36="","",'Labor 2'!T36)</f>
        <v/>
      </c>
      <c r="D65" s="302"/>
      <c r="E65" s="302"/>
    </row>
    <row r="66" spans="1:5">
      <c r="A66" s="49" t="str">
        <f>IF('Labor 2'!A37="","",'Labor 2'!A37)</f>
        <v/>
      </c>
      <c r="B66" s="49" t="str">
        <f>IF('Labor 2'!B37="","",'Labor 2'!B37)</f>
        <v/>
      </c>
      <c r="C66" s="22" t="str">
        <f>IF('Labor 2'!T37="","",'Labor 2'!T37)</f>
        <v/>
      </c>
      <c r="D66" s="302"/>
      <c r="E66" s="302"/>
    </row>
    <row r="67" spans="1:5">
      <c r="A67" s="49" t="str">
        <f>IF('Labor 2'!A38="","",'Labor 2'!A38)</f>
        <v/>
      </c>
      <c r="B67" s="49" t="str">
        <f>IF('Labor 2'!B38="","",'Labor 2'!B38)</f>
        <v/>
      </c>
      <c r="C67" s="22" t="str">
        <f>IF('Labor 2'!T38="","",'Labor 2'!T38)</f>
        <v/>
      </c>
      <c r="D67" s="302"/>
      <c r="E67" s="302"/>
    </row>
    <row r="68" spans="1:5">
      <c r="A68" s="49" t="str">
        <f>IF('Labor 2'!A39="","",'Labor 2'!A39)</f>
        <v/>
      </c>
      <c r="B68" s="49" t="str">
        <f>IF('Labor 2'!B39="","",'Labor 2'!B39)</f>
        <v/>
      </c>
      <c r="C68" s="22" t="str">
        <f>IF('Labor 2'!T39="","",'Labor 2'!T39)</f>
        <v/>
      </c>
      <c r="D68" s="302"/>
      <c r="E68" s="302"/>
    </row>
    <row r="69" spans="1:5">
      <c r="A69" s="49" t="str">
        <f>IF('Labor 2'!A40="","",'Labor 2'!A40)</f>
        <v/>
      </c>
      <c r="B69" s="49" t="str">
        <f>IF('Labor 2'!B40="","",'Labor 2'!B40)</f>
        <v/>
      </c>
      <c r="C69" s="22" t="str">
        <f>IF('Labor 2'!T40="","",'Labor 2'!T40)</f>
        <v/>
      </c>
      <c r="D69" s="302"/>
      <c r="E69" s="302"/>
    </row>
    <row r="70" spans="1:5">
      <c r="A70" s="49" t="str">
        <f>IF('Labor 2'!A41="","",'Labor 2'!A41)</f>
        <v/>
      </c>
      <c r="B70" s="49" t="str">
        <f>IF('Labor 2'!B41="","",'Labor 2'!B41)</f>
        <v/>
      </c>
      <c r="C70" s="22" t="str">
        <f>IF('Labor 2'!T41="","",'Labor 2'!T41)</f>
        <v/>
      </c>
      <c r="D70" s="302"/>
      <c r="E70" s="302"/>
    </row>
    <row r="71" spans="1:5">
      <c r="A71" s="49" t="str">
        <f>IF('Labor 2'!A42="","",'Labor 2'!A42)</f>
        <v/>
      </c>
      <c r="B71" s="49" t="str">
        <f>IF('Labor 2'!B42="","",'Labor 2'!B42)</f>
        <v/>
      </c>
      <c r="C71" s="22" t="str">
        <f>IF('Labor 2'!T42="","",'Labor 2'!T42)</f>
        <v/>
      </c>
      <c r="D71" s="302"/>
      <c r="E71" s="302"/>
    </row>
    <row r="72" spans="1:5">
      <c r="A72" s="49" t="str">
        <f>IF('Labor 2'!A43="","",'Labor 2'!A43)</f>
        <v/>
      </c>
      <c r="B72" s="49" t="str">
        <f>IF('Labor 2'!B43="","",'Labor 2'!B43)</f>
        <v/>
      </c>
      <c r="C72" s="22" t="str">
        <f>IF('Labor 2'!T43="","",'Labor 2'!T43)</f>
        <v/>
      </c>
      <c r="D72" s="302"/>
      <c r="E72" s="302"/>
    </row>
    <row r="73" spans="1:5">
      <c r="A73" s="49" t="str">
        <f>IF('Labor 2'!A44="","",'Labor 2'!A44)</f>
        <v/>
      </c>
      <c r="B73" s="49" t="str">
        <f>IF('Labor 2'!B44="","",'Labor 2'!B44)</f>
        <v/>
      </c>
      <c r="C73" s="22" t="str">
        <f>IF('Labor 2'!T44="","",'Labor 2'!T44)</f>
        <v/>
      </c>
      <c r="D73" s="302"/>
      <c r="E73" s="302"/>
    </row>
    <row r="74" spans="1:5">
      <c r="A74" s="49" t="str">
        <f>IF('Labor 2'!A45="","",'Labor 2'!A45)</f>
        <v/>
      </c>
      <c r="B74" s="49" t="str">
        <f>IF('Labor 2'!B45="","",'Labor 2'!B45)</f>
        <v/>
      </c>
      <c r="C74" s="22" t="str">
        <f>IF('Labor 2'!T45="","",'Labor 2'!T45)</f>
        <v/>
      </c>
      <c r="D74" s="302"/>
      <c r="E74" s="302"/>
    </row>
    <row r="75" spans="1:5">
      <c r="A75" s="49" t="str">
        <f>IF('Labor 2'!A46="","",'Labor 2'!A46)</f>
        <v xml:space="preserve"> </v>
      </c>
      <c r="B75" s="49" t="str">
        <f>IF('Labor 2'!B46="","",'Labor 2'!B46)</f>
        <v/>
      </c>
      <c r="C75" s="22" t="str">
        <f>IF('Labor 2'!T46="","",'Labor 2'!T46)</f>
        <v/>
      </c>
      <c r="D75" s="302"/>
      <c r="E75" s="302"/>
    </row>
    <row r="76" spans="1:5">
      <c r="A76" s="49" t="str">
        <f>IF('Labor 3'!A10="","",'Labor 3'!A10)</f>
        <v/>
      </c>
      <c r="B76" s="49" t="str">
        <f>IF('Labor 3'!B10="","",'Labor 3'!B10)</f>
        <v/>
      </c>
      <c r="C76" s="22" t="str">
        <f>IF('Labor 3'!T10="","",'Labor 3'!T10)</f>
        <v/>
      </c>
      <c r="D76" s="302"/>
      <c r="E76" s="302"/>
    </row>
    <row r="77" spans="1:5">
      <c r="A77" s="49" t="str">
        <f>IF('Labor 3'!A11="","",'Labor 3'!A11)</f>
        <v/>
      </c>
      <c r="B77" s="49" t="str">
        <f>IF('Labor 3'!B11="","",'Labor 3'!B11)</f>
        <v/>
      </c>
      <c r="C77" s="22" t="str">
        <f>IF('Labor 3'!T11="","",'Labor 3'!T11)</f>
        <v/>
      </c>
      <c r="D77" s="302"/>
      <c r="E77" s="302"/>
    </row>
    <row r="78" spans="1:5">
      <c r="A78" s="49" t="str">
        <f>IF('Labor 3'!A12="","",'Labor 3'!A12)</f>
        <v/>
      </c>
      <c r="B78" s="49" t="str">
        <f>IF('Labor 3'!B12="","",'Labor 3'!B12)</f>
        <v/>
      </c>
      <c r="C78" s="22" t="str">
        <f>IF('Labor 3'!T12="","",'Labor 3'!T12)</f>
        <v/>
      </c>
      <c r="D78" s="302"/>
      <c r="E78" s="302"/>
    </row>
    <row r="79" spans="1:5">
      <c r="A79" s="49" t="str">
        <f>IF('Labor 3'!A13="","",'Labor 3'!A13)</f>
        <v/>
      </c>
      <c r="B79" s="49" t="str">
        <f>IF('Labor 3'!B13="","",'Labor 3'!B13)</f>
        <v/>
      </c>
      <c r="C79" s="22" t="str">
        <f>IF('Labor 3'!T13="","",'Labor 3'!T13)</f>
        <v/>
      </c>
      <c r="D79" s="302"/>
      <c r="E79" s="302"/>
    </row>
    <row r="80" spans="1:5">
      <c r="A80" s="49" t="str">
        <f>IF('Labor 3'!A14="","",'Labor 3'!A14)</f>
        <v/>
      </c>
      <c r="B80" s="49" t="str">
        <f>IF('Labor 3'!B14="","",'Labor 3'!B14)</f>
        <v/>
      </c>
      <c r="C80" s="22" t="str">
        <f>IF('Labor 3'!T14="","",'Labor 3'!T14)</f>
        <v/>
      </c>
      <c r="D80" s="302"/>
      <c r="E80" s="302"/>
    </row>
    <row r="81" spans="1:5">
      <c r="A81" s="49" t="str">
        <f>IF('Labor 3'!A15="","",'Labor 3'!A15)</f>
        <v/>
      </c>
      <c r="B81" s="49" t="str">
        <f>IF('Labor 3'!B15="","",'Labor 3'!B15)</f>
        <v/>
      </c>
      <c r="C81" s="22" t="str">
        <f>IF('Labor 3'!T15="","",'Labor 3'!T15)</f>
        <v/>
      </c>
      <c r="D81" s="302"/>
      <c r="E81" s="302"/>
    </row>
    <row r="82" spans="1:5">
      <c r="A82" s="49" t="str">
        <f>IF('Labor 3'!A16="","",'Labor 3'!A16)</f>
        <v/>
      </c>
      <c r="B82" s="49" t="str">
        <f>IF('Labor 3'!B16="","",'Labor 3'!B16)</f>
        <v/>
      </c>
      <c r="C82" s="22" t="str">
        <f>IF('Labor 3'!T16="","",'Labor 3'!T16)</f>
        <v/>
      </c>
      <c r="D82" s="302"/>
      <c r="E82" s="302"/>
    </row>
    <row r="83" spans="1:5">
      <c r="A83" s="49" t="str">
        <f>IF('Labor 3'!A17="","",'Labor 3'!A17)</f>
        <v/>
      </c>
      <c r="B83" s="49" t="str">
        <f>IF('Labor 3'!B17="","",'Labor 3'!B17)</f>
        <v/>
      </c>
      <c r="C83" s="22" t="str">
        <f>IF('Labor 3'!T17="","",'Labor 3'!T17)</f>
        <v/>
      </c>
      <c r="D83" s="302"/>
      <c r="E83" s="302"/>
    </row>
    <row r="84" spans="1:5">
      <c r="A84" s="49" t="str">
        <f>IF('Labor 3'!A18="","",'Labor 3'!A18)</f>
        <v/>
      </c>
      <c r="B84" s="49" t="str">
        <f>IF('Labor 3'!B18="","",'Labor 3'!B18)</f>
        <v/>
      </c>
      <c r="C84" s="22" t="str">
        <f>IF('Labor 3'!T18="","",'Labor 3'!T18)</f>
        <v/>
      </c>
      <c r="D84" s="302"/>
      <c r="E84" s="302"/>
    </row>
    <row r="85" spans="1:5">
      <c r="A85" s="49" t="str">
        <f>IF('Labor 3'!A19="","",'Labor 3'!A19)</f>
        <v/>
      </c>
      <c r="B85" s="49" t="str">
        <f>IF('Labor 3'!B19="","",'Labor 3'!B19)</f>
        <v/>
      </c>
      <c r="C85" s="22" t="str">
        <f>IF('Labor 3'!T19="","",'Labor 3'!T19)</f>
        <v/>
      </c>
      <c r="D85" s="302"/>
      <c r="E85" s="302"/>
    </row>
    <row r="86" spans="1:5">
      <c r="A86" s="49" t="str">
        <f>IF('Labor 3'!A20="","",'Labor 3'!A20)</f>
        <v/>
      </c>
      <c r="B86" s="49" t="str">
        <f>IF('Labor 3'!B20="","",'Labor 3'!B20)</f>
        <v/>
      </c>
      <c r="C86" s="22" t="str">
        <f>IF('Labor 3'!T20="","",'Labor 3'!T20)</f>
        <v/>
      </c>
      <c r="D86" s="302"/>
      <c r="E86" s="302"/>
    </row>
    <row r="87" spans="1:5">
      <c r="A87" s="49" t="str">
        <f>IF('Labor 3'!A21="","",'Labor 3'!A21)</f>
        <v/>
      </c>
      <c r="B87" s="49" t="str">
        <f>IF('Labor 3'!B21="","",'Labor 3'!B21)</f>
        <v/>
      </c>
      <c r="C87" s="22" t="str">
        <f>IF('Labor 3'!T21="","",'Labor 3'!T21)</f>
        <v/>
      </c>
      <c r="D87" s="302"/>
      <c r="E87" s="302"/>
    </row>
    <row r="88" spans="1:5">
      <c r="A88" s="49" t="str">
        <f>IF('Labor 3'!A22="","",'Labor 3'!A22)</f>
        <v/>
      </c>
      <c r="B88" s="49" t="str">
        <f>IF('Labor 3'!B22="","",'Labor 3'!B22)</f>
        <v/>
      </c>
      <c r="C88" s="22" t="str">
        <f>IF('Labor 3'!T22="","",'Labor 3'!T22)</f>
        <v/>
      </c>
      <c r="D88" s="302"/>
      <c r="E88" s="302"/>
    </row>
    <row r="89" spans="1:5">
      <c r="A89" s="49" t="str">
        <f>IF('Labor 3'!A23="","",'Labor 3'!A23)</f>
        <v/>
      </c>
      <c r="B89" s="49" t="str">
        <f>IF('Labor 3'!B23="","",'Labor 3'!B23)</f>
        <v/>
      </c>
      <c r="C89" s="22" t="str">
        <f>IF('Labor 3'!T23="","",'Labor 3'!T23)</f>
        <v/>
      </c>
      <c r="D89" s="302"/>
      <c r="E89" s="302"/>
    </row>
    <row r="90" spans="1:5">
      <c r="A90" s="49" t="str">
        <f>IF('Labor 3'!A24="","",'Labor 3'!A24)</f>
        <v/>
      </c>
      <c r="B90" s="49" t="str">
        <f>IF('Labor 3'!B24="","",'Labor 3'!B24)</f>
        <v/>
      </c>
      <c r="C90" s="22" t="str">
        <f>IF('Labor 3'!T24="","",'Labor 3'!T24)</f>
        <v/>
      </c>
      <c r="D90" s="302"/>
      <c r="E90" s="302"/>
    </row>
    <row r="91" spans="1:5">
      <c r="A91" s="49" t="str">
        <f>IF('Labor 3'!A25="","",'Labor 3'!A25)</f>
        <v/>
      </c>
      <c r="B91" s="49" t="str">
        <f>IF('Labor 3'!B25="","",'Labor 3'!B25)</f>
        <v/>
      </c>
      <c r="C91" s="22" t="str">
        <f>IF('Labor 3'!T25="","",'Labor 3'!T25)</f>
        <v/>
      </c>
      <c r="D91" s="302"/>
      <c r="E91" s="302"/>
    </row>
    <row r="92" spans="1:5">
      <c r="A92" s="49" t="str">
        <f>IF('Labor 3'!A26="","",'Labor 3'!A26)</f>
        <v/>
      </c>
      <c r="B92" s="49" t="str">
        <f>IF('Labor 3'!B26="","",'Labor 3'!B26)</f>
        <v/>
      </c>
      <c r="C92" s="22" t="str">
        <f>IF('Labor 3'!T26="","",'Labor 3'!T26)</f>
        <v/>
      </c>
      <c r="D92" s="302"/>
      <c r="E92" s="302"/>
    </row>
    <row r="93" spans="1:5">
      <c r="A93" s="49" t="str">
        <f>IF('Labor 3'!A27="","",'Labor 3'!A27)</f>
        <v/>
      </c>
      <c r="B93" s="49" t="str">
        <f>IF('Labor 3'!B27="","",'Labor 3'!B27)</f>
        <v/>
      </c>
      <c r="C93" s="22" t="str">
        <f>IF('Labor 3'!T27="","",'Labor 3'!T27)</f>
        <v/>
      </c>
      <c r="D93" s="302"/>
      <c r="E93" s="302"/>
    </row>
    <row r="94" spans="1:5">
      <c r="A94" s="49" t="str">
        <f>IF('Labor 3'!A28="","",'Labor 3'!A28)</f>
        <v/>
      </c>
      <c r="B94" s="49" t="str">
        <f>IF('Labor 3'!B28="","",'Labor 3'!B28)</f>
        <v/>
      </c>
      <c r="C94" s="22" t="str">
        <f>IF('Labor 3'!T28="","",'Labor 3'!T28)</f>
        <v/>
      </c>
      <c r="D94" s="302"/>
      <c r="E94" s="302"/>
    </row>
    <row r="95" spans="1:5">
      <c r="A95" s="49" t="str">
        <f>IF('Labor 3'!A29="","",'Labor 3'!A29)</f>
        <v xml:space="preserve"> </v>
      </c>
      <c r="B95" s="49" t="str">
        <f>IF('Labor 3'!B29="","",'Labor 3'!B29)</f>
        <v/>
      </c>
      <c r="C95" s="22" t="str">
        <f>IF('Labor 3'!T29="","",'Labor 3'!T29)</f>
        <v/>
      </c>
      <c r="D95" s="302"/>
      <c r="E95" s="302"/>
    </row>
    <row r="96" spans="1:5">
      <c r="A96" s="49" t="str">
        <f>IF('Labor 3'!A30="","",'Labor 3'!A30)</f>
        <v xml:space="preserve"> </v>
      </c>
      <c r="B96" s="49" t="str">
        <f>IF('Labor 3'!B30="","",'Labor 3'!B30)</f>
        <v/>
      </c>
      <c r="C96" s="22" t="str">
        <f>IF('Labor 3'!T30="","",'Labor 3'!T30)</f>
        <v/>
      </c>
      <c r="D96" s="302"/>
      <c r="E96" s="302"/>
    </row>
    <row r="97" spans="1:5">
      <c r="A97" s="49" t="str">
        <f>IF('Labor 3'!A31="","",'Labor 3'!A31)</f>
        <v xml:space="preserve"> </v>
      </c>
      <c r="B97" s="49" t="str">
        <f>IF('Labor 3'!B31="","",'Labor 3'!B31)</f>
        <v/>
      </c>
      <c r="C97" s="22" t="str">
        <f>IF('Labor 3'!T31="","",'Labor 3'!T31)</f>
        <v/>
      </c>
      <c r="D97" s="302"/>
      <c r="E97" s="302"/>
    </row>
    <row r="98" spans="1:5">
      <c r="A98" s="49" t="str">
        <f>IF('Labor 3'!A32="","",'Labor 3'!A32)</f>
        <v/>
      </c>
      <c r="B98" s="49" t="str">
        <f>IF('Labor 3'!B32="","",'Labor 3'!B32)</f>
        <v/>
      </c>
      <c r="C98" s="22" t="str">
        <f>IF('Labor 3'!T32="","",'Labor 3'!T32)</f>
        <v/>
      </c>
      <c r="D98" s="302"/>
      <c r="E98" s="302"/>
    </row>
    <row r="99" spans="1:5">
      <c r="A99" s="49" t="str">
        <f>IF('Labor 3'!A33="","",'Labor 3'!A33)</f>
        <v/>
      </c>
      <c r="B99" s="49" t="str">
        <f>IF('Labor 3'!B33="","",'Labor 3'!B33)</f>
        <v/>
      </c>
      <c r="C99" s="22" t="str">
        <f>IF('Labor 3'!T33="","",'Labor 3'!T33)</f>
        <v/>
      </c>
      <c r="D99" s="302"/>
      <c r="E99" s="302"/>
    </row>
    <row r="100" spans="1:5">
      <c r="A100" s="49" t="str">
        <f>IF('Labor 3'!A34="","",'Labor 3'!A34)</f>
        <v/>
      </c>
      <c r="B100" s="49" t="str">
        <f>IF('Labor 3'!B34="","",'Labor 3'!B34)</f>
        <v/>
      </c>
      <c r="C100" s="22" t="str">
        <f>IF('Labor 3'!T34="","",'Labor 3'!T34)</f>
        <v/>
      </c>
      <c r="D100" s="302"/>
      <c r="E100" s="302"/>
    </row>
    <row r="101" spans="1:5">
      <c r="A101" s="49" t="str">
        <f>IF('Labor 3'!A35="","",'Labor 3'!A35)</f>
        <v xml:space="preserve"> </v>
      </c>
      <c r="B101" s="49" t="str">
        <f>IF('Labor 3'!B35="","",'Labor 3'!B35)</f>
        <v/>
      </c>
      <c r="C101" s="22" t="str">
        <f>IF('Labor 3'!T35="","",'Labor 3'!T35)</f>
        <v/>
      </c>
      <c r="D101" s="302"/>
      <c r="E101" s="302"/>
    </row>
    <row r="102" spans="1:5">
      <c r="A102" s="49" t="str">
        <f>IF('Labor 3'!A36="","",'Labor 3'!A36)</f>
        <v xml:space="preserve"> </v>
      </c>
      <c r="B102" s="49" t="str">
        <f>IF('Labor 3'!B36="","",'Labor 3'!B36)</f>
        <v/>
      </c>
      <c r="C102" s="22" t="str">
        <f>IF('Labor 3'!T36="","",'Labor 3'!T36)</f>
        <v/>
      </c>
      <c r="D102" s="302"/>
      <c r="E102" s="302"/>
    </row>
    <row r="103" spans="1:5">
      <c r="A103" s="49" t="str">
        <f>IF('Labor 3'!A37="","",'Labor 3'!A37)</f>
        <v/>
      </c>
      <c r="B103" s="49" t="str">
        <f>IF('Labor 3'!B37="","",'Labor 3'!B37)</f>
        <v/>
      </c>
      <c r="C103" s="22" t="str">
        <f>IF('Labor 3'!T37="","",'Labor 3'!T37)</f>
        <v/>
      </c>
      <c r="D103" s="302"/>
      <c r="E103" s="302"/>
    </row>
    <row r="104" spans="1:5">
      <c r="A104" s="49" t="str">
        <f>IF('Labor 3'!A38="","",'Labor 3'!A38)</f>
        <v/>
      </c>
      <c r="B104" s="49" t="str">
        <f>IF('Labor 3'!B38="","",'Labor 3'!B38)</f>
        <v/>
      </c>
      <c r="C104" s="22" t="str">
        <f>IF('Labor 3'!T38="","",'Labor 3'!T38)</f>
        <v/>
      </c>
      <c r="D104" s="302"/>
      <c r="E104" s="302"/>
    </row>
    <row r="105" spans="1:5">
      <c r="A105" s="49" t="str">
        <f>IF('Labor 3'!A39="","",'Labor 3'!A39)</f>
        <v/>
      </c>
      <c r="B105" s="49" t="str">
        <f>IF('Labor 3'!B39="","",'Labor 3'!B39)</f>
        <v/>
      </c>
      <c r="C105" s="22" t="str">
        <f>IF('Labor 3'!T39="","",'Labor 3'!T39)</f>
        <v/>
      </c>
      <c r="D105" s="302"/>
      <c r="E105" s="302"/>
    </row>
    <row r="106" spans="1:5">
      <c r="A106" s="49" t="str">
        <f>IF('Labor 3'!A40="","",'Labor 3'!A40)</f>
        <v/>
      </c>
      <c r="B106" s="49" t="str">
        <f>IF('Labor 3'!B40="","",'Labor 3'!B40)</f>
        <v/>
      </c>
      <c r="C106" s="22" t="str">
        <f>IF('Labor 3'!T40="","",'Labor 3'!T40)</f>
        <v/>
      </c>
      <c r="D106" s="302"/>
      <c r="E106" s="302"/>
    </row>
    <row r="107" spans="1:5">
      <c r="A107" s="49" t="str">
        <f>IF('Labor 3'!A41="","",'Labor 3'!A41)</f>
        <v/>
      </c>
      <c r="B107" s="49" t="str">
        <f>IF('Labor 3'!B41="","",'Labor 3'!B41)</f>
        <v/>
      </c>
      <c r="C107" s="22" t="str">
        <f>IF('Labor 3'!T41="","",'Labor 3'!T41)</f>
        <v/>
      </c>
      <c r="D107" s="302"/>
      <c r="E107" s="302"/>
    </row>
    <row r="108" spans="1:5">
      <c r="A108" s="49" t="str">
        <f>IF('Labor 3'!A42="","",'Labor 3'!A42)</f>
        <v/>
      </c>
      <c r="B108" s="49" t="str">
        <f>IF('Labor 3'!B42="","",'Labor 3'!B42)</f>
        <v/>
      </c>
      <c r="C108" s="22" t="str">
        <f>IF('Labor 3'!T42="","",'Labor 3'!T42)</f>
        <v/>
      </c>
      <c r="D108" s="302"/>
      <c r="E108" s="302"/>
    </row>
    <row r="109" spans="1:5">
      <c r="A109" s="49" t="str">
        <f>IF('Labor 3'!A43="","",'Labor 3'!A43)</f>
        <v/>
      </c>
      <c r="B109" s="49" t="str">
        <f>IF('Labor 3'!B43="","",'Labor 3'!B43)</f>
        <v/>
      </c>
      <c r="C109" s="22" t="str">
        <f>IF('Labor 3'!T43="","",'Labor 3'!T43)</f>
        <v/>
      </c>
      <c r="D109" s="302"/>
      <c r="E109" s="302"/>
    </row>
    <row r="110" spans="1:5">
      <c r="A110" s="49" t="str">
        <f>IF('Labor 3'!A44="","",'Labor 3'!A44)</f>
        <v/>
      </c>
      <c r="B110" s="49" t="str">
        <f>IF('Labor 3'!B44="","",'Labor 3'!B44)</f>
        <v/>
      </c>
      <c r="C110" s="22" t="str">
        <f>IF('Labor 3'!T44="","",'Labor 3'!T44)</f>
        <v/>
      </c>
      <c r="D110" s="302"/>
      <c r="E110" s="302"/>
    </row>
    <row r="111" spans="1:5">
      <c r="A111" s="49" t="str">
        <f>IF('Labor 3'!A45="","",'Labor 3'!A45)</f>
        <v/>
      </c>
      <c r="B111" s="49" t="str">
        <f>IF('Labor 3'!B45="","",'Labor 3'!B45)</f>
        <v/>
      </c>
      <c r="C111" s="22" t="str">
        <f>IF('Labor 3'!T45="","",'Labor 3'!T45)</f>
        <v/>
      </c>
      <c r="D111" s="302"/>
      <c r="E111" s="302"/>
    </row>
    <row r="112" spans="1:5">
      <c r="A112" s="49" t="str">
        <f>IF('Labor 3'!A46="","",'Labor 3'!A46)</f>
        <v xml:space="preserve"> </v>
      </c>
      <c r="B112" s="49" t="str">
        <f>IF('Labor 3'!B46="","",'Labor 3'!B46)</f>
        <v/>
      </c>
      <c r="C112" s="22" t="str">
        <f>IF('Labor 3'!T46="","",'Labor 3'!T46)</f>
        <v/>
      </c>
      <c r="D112" s="302"/>
      <c r="E112" s="302"/>
    </row>
    <row r="113" spans="1:5">
      <c r="A113" s="49" t="str">
        <f>IF('Material 1'!N9="","",'Material 1'!N9)</f>
        <v/>
      </c>
      <c r="B113" s="4" t="str">
        <f>IF('Material 1'!D9="","",'Material 1'!D9)</f>
        <v/>
      </c>
      <c r="C113" s="22"/>
      <c r="D113" s="302">
        <f>IF('Material 1'!I9="","",'Material 1'!I9)</f>
        <v>0</v>
      </c>
      <c r="E113" s="302">
        <f>IF('Material 1'!O9="","",'Material 1'!O9)</f>
        <v>0</v>
      </c>
    </row>
    <row r="114" spans="1:5">
      <c r="A114" s="49" t="str">
        <f>IF('Material 1'!N10="","",'Material 1'!N10)</f>
        <v/>
      </c>
      <c r="B114" s="4" t="str">
        <f>IF('Material 1'!D10="","",'Material 1'!D10)</f>
        <v/>
      </c>
      <c r="C114" s="22"/>
      <c r="D114" s="302">
        <f>IF('Material 1'!I10="","",'Material 1'!I10)</f>
        <v>0</v>
      </c>
      <c r="E114" s="302">
        <f>IF('Material 1'!O10="","",'Material 1'!O10)</f>
        <v>0</v>
      </c>
    </row>
    <row r="115" spans="1:5">
      <c r="A115" s="49" t="str">
        <f>IF('Material 1'!N11="","",'Material 1'!N11)</f>
        <v/>
      </c>
      <c r="B115" s="4" t="str">
        <f>IF('Material 1'!D11="","",'Material 1'!D11)</f>
        <v/>
      </c>
      <c r="C115" s="22"/>
      <c r="D115" s="302">
        <f>IF('Material 1'!I11="","",'Material 1'!I11)</f>
        <v>0</v>
      </c>
      <c r="E115" s="302">
        <f>IF('Material 1'!O11="","",'Material 1'!O11)</f>
        <v>0</v>
      </c>
    </row>
    <row r="116" spans="1:5">
      <c r="A116" s="49" t="str">
        <f>IF('Material 1'!N12="","",'Material 1'!N12)</f>
        <v/>
      </c>
      <c r="B116" s="4" t="str">
        <f>IF('Material 1'!D12="","",'Material 1'!D12)</f>
        <v/>
      </c>
      <c r="C116" s="22"/>
      <c r="D116" s="302">
        <f>IF('Material 1'!I12="","",'Material 1'!I12)</f>
        <v>0</v>
      </c>
      <c r="E116" s="302">
        <f>IF('Material 1'!O12="","",'Material 1'!O12)</f>
        <v>0</v>
      </c>
    </row>
    <row r="117" spans="1:5">
      <c r="A117" s="49" t="str">
        <f>IF('Material 1'!N13="","",'Material 1'!N13)</f>
        <v/>
      </c>
      <c r="B117" s="4" t="str">
        <f>IF('Material 1'!D13="","",'Material 1'!D13)</f>
        <v/>
      </c>
      <c r="C117" s="22"/>
      <c r="D117" s="302">
        <f>IF('Material 1'!I13="","",'Material 1'!I13)</f>
        <v>0</v>
      </c>
      <c r="E117" s="302">
        <f>IF('Material 1'!O13="","",'Material 1'!O13)</f>
        <v>0</v>
      </c>
    </row>
    <row r="118" spans="1:5">
      <c r="A118" s="49" t="str">
        <f>IF('Material 1'!N14="","",'Material 1'!N14)</f>
        <v/>
      </c>
      <c r="B118" s="4" t="str">
        <f>IF('Material 1'!D14="","",'Material 1'!D14)</f>
        <v/>
      </c>
      <c r="C118" s="22"/>
      <c r="D118" s="302">
        <f>IF('Material 1'!I14="","",'Material 1'!I14)</f>
        <v>0</v>
      </c>
      <c r="E118" s="302">
        <f>IF('Material 1'!O14="","",'Material 1'!O14)</f>
        <v>0</v>
      </c>
    </row>
    <row r="119" spans="1:5">
      <c r="A119" s="49" t="str">
        <f>IF('Material 1'!N15="","",'Material 1'!N15)</f>
        <v/>
      </c>
      <c r="B119" s="4" t="str">
        <f>IF('Material 1'!D15="","",'Material 1'!D15)</f>
        <v/>
      </c>
      <c r="C119" s="22"/>
      <c r="D119" s="302">
        <f>IF('Material 1'!I15="","",'Material 1'!I15)</f>
        <v>0</v>
      </c>
      <c r="E119" s="302">
        <f>IF('Material 1'!O15="","",'Material 1'!O15)</f>
        <v>0</v>
      </c>
    </row>
    <row r="120" spans="1:5">
      <c r="A120" s="49" t="str">
        <f>IF('Material 1'!N16="","",'Material 1'!N16)</f>
        <v/>
      </c>
      <c r="B120" s="4" t="str">
        <f>IF('Material 1'!D16="","",'Material 1'!D16)</f>
        <v/>
      </c>
      <c r="C120" s="22"/>
      <c r="D120" s="302">
        <f>IF('Material 1'!I16="","",'Material 1'!I16)</f>
        <v>0</v>
      </c>
      <c r="E120" s="302">
        <f>IF('Material 1'!O16="","",'Material 1'!O16)</f>
        <v>0</v>
      </c>
    </row>
    <row r="121" spans="1:5">
      <c r="A121" s="49" t="str">
        <f>IF('Material 1'!N17="","",'Material 1'!N17)</f>
        <v/>
      </c>
      <c r="B121" s="4" t="str">
        <f>IF('Material 1'!D17="","",'Material 1'!D17)</f>
        <v/>
      </c>
      <c r="C121" s="22"/>
      <c r="D121" s="302">
        <f>IF('Material 1'!I17="","",'Material 1'!I17)</f>
        <v>0</v>
      </c>
      <c r="E121" s="302">
        <f>IF('Material 1'!O17="","",'Material 1'!O17)</f>
        <v>0</v>
      </c>
    </row>
    <row r="122" spans="1:5">
      <c r="A122" s="49" t="str">
        <f>IF('Material 1'!N18="","",'Material 1'!N18)</f>
        <v/>
      </c>
      <c r="B122" s="4" t="str">
        <f>IF('Material 1'!D18="","",'Material 1'!D18)</f>
        <v/>
      </c>
      <c r="C122" s="22"/>
      <c r="D122" s="302">
        <f>IF('Material 1'!I18="","",'Material 1'!I18)</f>
        <v>0</v>
      </c>
      <c r="E122" s="302">
        <f>IF('Material 1'!O18="","",'Material 1'!O18)</f>
        <v>0</v>
      </c>
    </row>
    <row r="123" spans="1:5">
      <c r="A123" s="49" t="str">
        <f>IF('Material 1'!N19="","",'Material 1'!N19)</f>
        <v/>
      </c>
      <c r="B123" s="4" t="str">
        <f>IF('Material 1'!D19="","",'Material 1'!D19)</f>
        <v/>
      </c>
      <c r="C123" s="22"/>
      <c r="D123" s="302">
        <f>IF('Material 1'!I19="","",'Material 1'!I19)</f>
        <v>0</v>
      </c>
      <c r="E123" s="302">
        <f>IF('Material 1'!O19="","",'Material 1'!O19)</f>
        <v>0</v>
      </c>
    </row>
    <row r="124" spans="1:5">
      <c r="A124" s="49" t="str">
        <f>IF('Material 1'!N20="","",'Material 1'!N20)</f>
        <v/>
      </c>
      <c r="B124" s="4" t="str">
        <f>IF('Material 1'!D20="","",'Material 1'!D20)</f>
        <v/>
      </c>
      <c r="C124" s="22"/>
      <c r="D124" s="302">
        <f>IF('Material 1'!I20="","",'Material 1'!I20)</f>
        <v>0</v>
      </c>
      <c r="E124" s="302">
        <f>IF('Material 1'!O20="","",'Material 1'!O20)</f>
        <v>0</v>
      </c>
    </row>
    <row r="125" spans="1:5">
      <c r="A125" s="49" t="str">
        <f>IF('Material 1'!N21="","",'Material 1'!N21)</f>
        <v/>
      </c>
      <c r="B125" s="4" t="str">
        <f>IF('Material 1'!D21="","",'Material 1'!D21)</f>
        <v/>
      </c>
      <c r="C125" s="22"/>
      <c r="D125" s="302">
        <f>IF('Material 1'!I21="","",'Material 1'!I21)</f>
        <v>0</v>
      </c>
      <c r="E125" s="302">
        <f>IF('Material 1'!O21="","",'Material 1'!O21)</f>
        <v>0</v>
      </c>
    </row>
    <row r="126" spans="1:5">
      <c r="A126" s="49" t="str">
        <f>IF('Material 1'!N22="","",'Material 1'!N22)</f>
        <v/>
      </c>
      <c r="B126" s="4" t="str">
        <f>IF('Material 1'!D22="","",'Material 1'!D22)</f>
        <v/>
      </c>
      <c r="C126" s="22"/>
      <c r="D126" s="302">
        <f>IF('Material 1'!I22="","",'Material 1'!I22)</f>
        <v>0</v>
      </c>
      <c r="E126" s="302">
        <f>IF('Material 1'!O22="","",'Material 1'!O22)</f>
        <v>0</v>
      </c>
    </row>
    <row r="127" spans="1:5">
      <c r="A127" s="49" t="str">
        <f>IF('Material 1'!N23="","",'Material 1'!N23)</f>
        <v/>
      </c>
      <c r="B127" s="4" t="str">
        <f>IF('Material 1'!D23="","",'Material 1'!D23)</f>
        <v/>
      </c>
      <c r="C127" s="22"/>
      <c r="D127" s="302">
        <f>IF('Material 1'!I23="","",'Material 1'!I23)</f>
        <v>0</v>
      </c>
      <c r="E127" s="302">
        <f>IF('Material 1'!O23="","",'Material 1'!O23)</f>
        <v>0</v>
      </c>
    </row>
    <row r="128" spans="1:5">
      <c r="A128" s="49" t="str">
        <f>IF('Material 1'!N24="","",'Material 1'!N24)</f>
        <v/>
      </c>
      <c r="B128" s="4" t="str">
        <f>IF('Material 1'!D24="","",'Material 1'!D24)</f>
        <v/>
      </c>
      <c r="C128" s="22"/>
      <c r="D128" s="302">
        <f>IF('Material 1'!I24="","",'Material 1'!I24)</f>
        <v>0</v>
      </c>
      <c r="E128" s="302">
        <f>IF('Material 1'!O24="","",'Material 1'!O24)</f>
        <v>0</v>
      </c>
    </row>
    <row r="129" spans="1:5">
      <c r="A129" s="49" t="str">
        <f>IF('Material 1'!N25="","",'Material 1'!N25)</f>
        <v/>
      </c>
      <c r="B129" s="4" t="str">
        <f>IF('Material 1'!D25="","",'Material 1'!D25)</f>
        <v/>
      </c>
      <c r="C129" s="22"/>
      <c r="D129" s="302">
        <f>IF('Material 1'!I25="","",'Material 1'!I25)</f>
        <v>0</v>
      </c>
      <c r="E129" s="302">
        <f>IF('Material 1'!O25="","",'Material 1'!O25)</f>
        <v>0</v>
      </c>
    </row>
    <row r="130" spans="1:5">
      <c r="A130" s="49" t="str">
        <f>IF('Material 1'!N26="","",'Material 1'!N26)</f>
        <v/>
      </c>
      <c r="B130" s="4" t="str">
        <f>IF('Material 1'!D26="","",'Material 1'!D26)</f>
        <v/>
      </c>
      <c r="C130" s="22"/>
      <c r="D130" s="302">
        <f>IF('Material 1'!I26="","",'Material 1'!I26)</f>
        <v>0</v>
      </c>
      <c r="E130" s="302">
        <f>IF('Material 1'!O26="","",'Material 1'!O26)</f>
        <v>0</v>
      </c>
    </row>
    <row r="131" spans="1:5">
      <c r="A131" s="49" t="str">
        <f>IF('Material 1'!N27="","",'Material 1'!N27)</f>
        <v/>
      </c>
      <c r="B131" s="4" t="str">
        <f>IF('Material 1'!D27="","",'Material 1'!D27)</f>
        <v/>
      </c>
      <c r="C131" s="22"/>
      <c r="D131" s="302">
        <f>IF('Material 1'!I27="","",'Material 1'!I27)</f>
        <v>0</v>
      </c>
      <c r="E131" s="302">
        <f>IF('Material 1'!O27="","",'Material 1'!O27)</f>
        <v>0</v>
      </c>
    </row>
    <row r="132" spans="1:5">
      <c r="A132" s="49" t="str">
        <f>IF('Material 1'!N28="","",'Material 1'!N28)</f>
        <v/>
      </c>
      <c r="B132" s="4" t="str">
        <f>IF('Material 1'!D28="","",'Material 1'!D28)</f>
        <v/>
      </c>
      <c r="C132" s="22"/>
      <c r="D132" s="302">
        <f>IF('Material 1'!I28="","",'Material 1'!I28)</f>
        <v>0</v>
      </c>
      <c r="E132" s="302">
        <f>IF('Material 1'!O28="","",'Material 1'!O28)</f>
        <v>0</v>
      </c>
    </row>
    <row r="133" spans="1:5">
      <c r="A133" s="49" t="str">
        <f>IF('Material 1'!N29="","",'Material 1'!N29)</f>
        <v/>
      </c>
      <c r="B133" s="4" t="str">
        <f>IF('Material 1'!D29="","",'Material 1'!D29)</f>
        <v/>
      </c>
      <c r="C133" s="22"/>
      <c r="D133" s="302">
        <f>IF('Material 1'!I29="","",'Material 1'!I29)</f>
        <v>0</v>
      </c>
      <c r="E133" s="302">
        <f>IF('Material 1'!O29="","",'Material 1'!O29)</f>
        <v>0</v>
      </c>
    </row>
    <row r="134" spans="1:5">
      <c r="A134" s="49" t="str">
        <f>IF('Material 1'!N30="","",'Material 1'!N30)</f>
        <v/>
      </c>
      <c r="B134" s="4" t="str">
        <f>IF('Material 1'!D30="","",'Material 1'!D30)</f>
        <v/>
      </c>
      <c r="C134" s="22"/>
      <c r="D134" s="302">
        <f>IF('Material 1'!I30="","",'Material 1'!I30)</f>
        <v>0</v>
      </c>
      <c r="E134" s="302">
        <f>IF('Material 1'!O30="","",'Material 1'!O30)</f>
        <v>0</v>
      </c>
    </row>
    <row r="135" spans="1:5">
      <c r="A135" s="49" t="str">
        <f>IF('Material 1'!N31="","",'Material 1'!N31)</f>
        <v/>
      </c>
      <c r="B135" s="4" t="str">
        <f>IF('Material 1'!D31="","",'Material 1'!D31)</f>
        <v/>
      </c>
      <c r="C135" s="22"/>
      <c r="D135" s="302">
        <f>IF('Material 1'!I31="","",'Material 1'!I31)</f>
        <v>0</v>
      </c>
      <c r="E135" s="302">
        <f>IF('Material 1'!O31="","",'Material 1'!O31)</f>
        <v>0</v>
      </c>
    </row>
    <row r="136" spans="1:5">
      <c r="A136" s="49" t="str">
        <f>IF('Material 1'!N32="","",'Material 1'!N32)</f>
        <v/>
      </c>
      <c r="B136" s="4" t="str">
        <f>IF('Material 1'!D32="","",'Material 1'!D32)</f>
        <v/>
      </c>
      <c r="C136" s="22"/>
      <c r="D136" s="302">
        <f>IF('Material 1'!I32="","",'Material 1'!I32)</f>
        <v>0</v>
      </c>
      <c r="E136" s="302">
        <f>IF('Material 1'!O32="","",'Material 1'!O32)</f>
        <v>0</v>
      </c>
    </row>
    <row r="137" spans="1:5">
      <c r="A137" s="49" t="str">
        <f>IF('Material 1'!N33="","",'Material 1'!N33)</f>
        <v/>
      </c>
      <c r="B137" s="4" t="str">
        <f>IF('Material 1'!D33="","",'Material 1'!D33)</f>
        <v/>
      </c>
      <c r="C137" s="22"/>
      <c r="D137" s="302">
        <f>IF('Material 1'!I33="","",'Material 1'!I33)</f>
        <v>0</v>
      </c>
      <c r="E137" s="302">
        <f>IF('Material 1'!O33="","",'Material 1'!O33)</f>
        <v>0</v>
      </c>
    </row>
    <row r="138" spans="1:5">
      <c r="A138" s="49" t="str">
        <f>IF('Material 1'!N34="","",'Material 1'!N34)</f>
        <v/>
      </c>
      <c r="B138" s="4" t="str">
        <f>IF('Material 1'!D34="","",'Material 1'!D34)</f>
        <v/>
      </c>
      <c r="C138" s="22"/>
      <c r="D138" s="302">
        <f>IF('Material 1'!I34="","",'Material 1'!I34)</f>
        <v>0</v>
      </c>
      <c r="E138" s="302">
        <f>IF('Material 1'!O34="","",'Material 1'!O34)</f>
        <v>0</v>
      </c>
    </row>
    <row r="139" spans="1:5">
      <c r="A139" s="49" t="str">
        <f>IF('Material 1'!N35="","",'Material 1'!N35)</f>
        <v/>
      </c>
      <c r="B139" s="4" t="str">
        <f>IF('Material 1'!D35="","",'Material 1'!D35)</f>
        <v/>
      </c>
      <c r="C139" s="22"/>
      <c r="D139" s="302">
        <f>IF('Material 1'!I35="","",'Material 1'!I35)</f>
        <v>0</v>
      </c>
      <c r="E139" s="302">
        <f>IF('Material 1'!O35="","",'Material 1'!O35)</f>
        <v>0</v>
      </c>
    </row>
    <row r="140" spans="1:5">
      <c r="A140" s="49" t="str">
        <f>IF('Material 1'!N36="","",'Material 1'!N36)</f>
        <v/>
      </c>
      <c r="B140" s="4" t="str">
        <f>IF('Material 1'!D36="","",'Material 1'!D36)</f>
        <v/>
      </c>
      <c r="C140" s="22"/>
      <c r="D140" s="302">
        <f>IF('Material 1'!I36="","",'Material 1'!I36)</f>
        <v>0</v>
      </c>
      <c r="E140" s="302">
        <f>IF('Material 1'!O36="","",'Material 1'!O36)</f>
        <v>0</v>
      </c>
    </row>
    <row r="141" spans="1:5">
      <c r="A141" s="49" t="str">
        <f>IF('Material 1'!N37="","",'Material 1'!N37)</f>
        <v/>
      </c>
      <c r="B141" s="4" t="str">
        <f>IF('Material 1'!D37="","",'Material 1'!D37)</f>
        <v/>
      </c>
      <c r="C141" s="22"/>
      <c r="D141" s="302">
        <f>IF('Material 1'!I37="","",'Material 1'!I37)</f>
        <v>0</v>
      </c>
      <c r="E141" s="302">
        <f>IF('Material 1'!O37="","",'Material 1'!O37)</f>
        <v>0</v>
      </c>
    </row>
    <row r="142" spans="1:5">
      <c r="A142" s="49" t="str">
        <f>IF('Material 1'!N38="","",'Material 1'!N38)</f>
        <v/>
      </c>
      <c r="B142" s="4" t="str">
        <f>IF('Material 1'!D38="","",'Material 1'!D38)</f>
        <v/>
      </c>
      <c r="C142" s="22"/>
      <c r="D142" s="302">
        <f>IF('Material 1'!I38="","",'Material 1'!I38)</f>
        <v>0</v>
      </c>
      <c r="E142" s="302">
        <f>IF('Material 1'!O38="","",'Material 1'!O38)</f>
        <v>0</v>
      </c>
    </row>
    <row r="143" spans="1:5">
      <c r="A143" s="49" t="str">
        <f>IF('Material 1'!N39="","",'Material 1'!N39)</f>
        <v/>
      </c>
      <c r="B143" s="4" t="str">
        <f>IF('Material 1'!D39="","",'Material 1'!D39)</f>
        <v/>
      </c>
      <c r="C143" s="22"/>
      <c r="D143" s="302">
        <f>IF('Material 1'!I39="","",'Material 1'!I39)</f>
        <v>0</v>
      </c>
      <c r="E143" s="302">
        <f>IF('Material 1'!O39="","",'Material 1'!O39)</f>
        <v>0</v>
      </c>
    </row>
    <row r="144" spans="1:5">
      <c r="A144" s="49" t="str">
        <f>IF('Material 1'!N40="","",'Material 1'!N40)</f>
        <v/>
      </c>
      <c r="B144" s="4" t="str">
        <f>IF('Material 1'!D40="","",'Material 1'!D40)</f>
        <v/>
      </c>
      <c r="C144" s="22"/>
      <c r="D144" s="302">
        <f>IF('Material 1'!I40="","",'Material 1'!I40)</f>
        <v>0</v>
      </c>
      <c r="E144" s="302">
        <f>IF('Material 1'!O40="","",'Material 1'!O40)</f>
        <v>0</v>
      </c>
    </row>
    <row r="145" spans="1:5">
      <c r="A145" s="49" t="str">
        <f>IF('Material 1'!N41="","",'Material 1'!N41)</f>
        <v/>
      </c>
      <c r="B145" s="4" t="str">
        <f>IF('Material 1'!D41="","",'Material 1'!D41)</f>
        <v/>
      </c>
      <c r="C145" s="22"/>
      <c r="D145" s="302">
        <f>IF('Material 1'!I41="","",'Material 1'!I41)</f>
        <v>0</v>
      </c>
      <c r="E145" s="302">
        <f>IF('Material 1'!O41="","",'Material 1'!O41)</f>
        <v>0</v>
      </c>
    </row>
    <row r="146" spans="1:5">
      <c r="A146" s="49" t="str">
        <f>IF('Material 1'!N42="","",'Material 1'!N42)</f>
        <v/>
      </c>
      <c r="B146" s="4" t="str">
        <f>IF('Material 1'!D42="","",'Material 1'!D42)</f>
        <v/>
      </c>
      <c r="C146" s="22"/>
      <c r="D146" s="302">
        <f>IF('Material 1'!I42="","",'Material 1'!I42)</f>
        <v>0</v>
      </c>
      <c r="E146" s="302">
        <f>IF('Material 1'!O42="","",'Material 1'!O42)</f>
        <v>0</v>
      </c>
    </row>
    <row r="147" spans="1:5">
      <c r="A147" s="49" t="str">
        <f>IF('Material 1'!N43="","",'Material 1'!N43)</f>
        <v/>
      </c>
      <c r="B147" s="4" t="str">
        <f>IF('Material 1'!D43="","",'Material 1'!D43)</f>
        <v/>
      </c>
      <c r="C147" s="22"/>
      <c r="D147" s="302">
        <f>IF('Material 1'!I43="","",'Material 1'!I43)</f>
        <v>0</v>
      </c>
      <c r="E147" s="302">
        <f>IF('Material 1'!O43="","",'Material 1'!O43)</f>
        <v>0</v>
      </c>
    </row>
    <row r="148" spans="1:5">
      <c r="A148" s="49" t="str">
        <f>IF('Material 1'!N44="","",'Material 1'!N44)</f>
        <v/>
      </c>
      <c r="B148" s="4" t="str">
        <f>IF('Material 1'!D44="","",'Material 1'!D44)</f>
        <v/>
      </c>
      <c r="C148" s="22"/>
      <c r="D148" s="302">
        <f>IF('Material 1'!I44="","",'Material 1'!I44)</f>
        <v>0</v>
      </c>
      <c r="E148" s="302">
        <f>IF('Material 1'!O44="","",'Material 1'!O44)</f>
        <v>0</v>
      </c>
    </row>
    <row r="149" spans="1:5">
      <c r="A149" s="49" t="str">
        <f>IF('Material 1'!N45="","",'Material 1'!N45)</f>
        <v/>
      </c>
      <c r="B149" s="4" t="str">
        <f>IF('Material 1'!D45="","",'Material 1'!D45)</f>
        <v/>
      </c>
      <c r="C149" s="22"/>
      <c r="D149" s="302">
        <f>IF('Material 1'!I45="","",'Material 1'!I45)</f>
        <v>0</v>
      </c>
      <c r="E149" s="302">
        <f>IF('Material 1'!O45="","",'Material 1'!O45)</f>
        <v>0</v>
      </c>
    </row>
    <row r="150" spans="1:5">
      <c r="A150" s="49" t="str">
        <f>IF('Material 1'!N46="","",'Material 1'!N46)</f>
        <v/>
      </c>
      <c r="B150" s="4" t="str">
        <f>IF('Material 1'!D46="","",'Material 1'!D46)</f>
        <v/>
      </c>
      <c r="C150" s="22"/>
      <c r="D150" s="302">
        <f>IF('Material 1'!I46="","",'Material 1'!I46)</f>
        <v>0</v>
      </c>
      <c r="E150" s="302">
        <f>IF('Material 1'!O46="","",'Material 1'!O46)</f>
        <v>0</v>
      </c>
    </row>
    <row r="151" spans="1:5">
      <c r="A151" s="49" t="str">
        <f>IF('Material 1'!N47="","",'Material 1'!N47)</f>
        <v/>
      </c>
      <c r="B151" s="4" t="str">
        <f>IF('Material 1'!D47="","",'Material 1'!D47)</f>
        <v/>
      </c>
      <c r="C151" s="22"/>
      <c r="D151" s="302">
        <f>IF('Material 1'!I47="","",'Material 1'!I47)</f>
        <v>0</v>
      </c>
      <c r="E151" s="302">
        <f>IF('Material 1'!O47="","",'Material 1'!O47)</f>
        <v>0</v>
      </c>
    </row>
    <row r="152" spans="1:5">
      <c r="A152" s="49" t="str">
        <f>IF('Material 1'!N48="","",'Material 1'!N48)</f>
        <v/>
      </c>
      <c r="B152" s="4" t="str">
        <f>IF('Material 1'!D48="","",'Material 1'!D48)</f>
        <v/>
      </c>
      <c r="C152" s="22"/>
      <c r="D152" s="302">
        <f>IF('Material 1'!I48="","",'Material 1'!I48)</f>
        <v>0</v>
      </c>
      <c r="E152" s="302">
        <f>IF('Material 1'!O48="","",'Material 1'!O48)</f>
        <v>0</v>
      </c>
    </row>
    <row r="153" spans="1:5">
      <c r="A153" s="49" t="str">
        <f>IF('Material 1'!N49="","",'Material 1'!N49)</f>
        <v/>
      </c>
      <c r="B153" s="4" t="str">
        <f>IF('Material 1'!D49="","",'Material 1'!D49)</f>
        <v/>
      </c>
      <c r="C153" s="22"/>
      <c r="D153" s="302">
        <f>IF('Material 1'!I49="","",'Material 1'!I49)</f>
        <v>0</v>
      </c>
      <c r="E153" s="302">
        <f>IF('Material 1'!O49="","",'Material 1'!O49)</f>
        <v>0</v>
      </c>
    </row>
    <row r="154" spans="1:5">
      <c r="A154" s="49" t="str">
        <f>IF('Material 1'!N50="","",'Material 1'!N50)</f>
        <v/>
      </c>
      <c r="B154" s="4" t="str">
        <f>IF('Material 1'!D50="","",'Material 1'!D50)</f>
        <v/>
      </c>
      <c r="C154" s="22"/>
      <c r="D154" s="302">
        <f>IF('Material 1'!I50="","",'Material 1'!I50)</f>
        <v>0</v>
      </c>
      <c r="E154" s="302">
        <f>IF('Material 1'!O50="","",'Material 1'!O50)</f>
        <v>0</v>
      </c>
    </row>
    <row r="155" spans="1:5">
      <c r="A155" s="49" t="str">
        <f>IF('Material 1'!N51="","",'Material 1'!N51)</f>
        <v/>
      </c>
      <c r="B155" s="4" t="str">
        <f>IF('Material 1'!D51="","",'Material 1'!D51)</f>
        <v/>
      </c>
      <c r="C155" s="22"/>
      <c r="D155" s="302">
        <f>IF('Material 1'!I51="","",'Material 1'!I51)</f>
        <v>0</v>
      </c>
      <c r="E155" s="302">
        <f>IF('Material 1'!O51="","",'Material 1'!O51)</f>
        <v>0</v>
      </c>
    </row>
    <row r="156" spans="1:5">
      <c r="A156" s="49">
        <f>IF('Material 1'!N52="","",'Material 1'!N52)</f>
        <v>3502</v>
      </c>
      <c r="B156" s="4" t="str">
        <f>IF('Material 1'!D52="","",'Material 1'!D52)</f>
        <v>EBM GEAR OIL</v>
      </c>
      <c r="C156" s="22"/>
      <c r="D156" s="302">
        <f>IF('Material 1'!I52="","",'Material 1'!I52)</f>
        <v>0</v>
      </c>
      <c r="E156" s="302">
        <f>IF('Material 1'!O52="","",'Material 1'!O52)</f>
        <v>0</v>
      </c>
    </row>
    <row r="157" spans="1:5">
      <c r="A157" s="49" t="str">
        <f>IF('Material 1'!N53="","",'Material 1'!N53)</f>
        <v/>
      </c>
      <c r="B157" s="4" t="str">
        <f>IF('Material 1'!D53="","",'Material 1'!D53)</f>
        <v>PELLET MILL DRIVE OIL</v>
      </c>
      <c r="C157" s="22"/>
      <c r="D157" s="302">
        <f>IF('Material 1'!I53="","",'Material 1'!I53)</f>
        <v>0</v>
      </c>
      <c r="E157" s="302">
        <f>IF('Material 1'!O53="","",'Material 1'!O53)</f>
        <v>0</v>
      </c>
    </row>
    <row r="158" spans="1:5">
      <c r="A158" s="49" t="str">
        <f>IF('Material 2'!N9="","",'Material 2'!N9)</f>
        <v/>
      </c>
      <c r="B158" s="4" t="str">
        <f>IF('Material 2'!D9="","",'Material 2'!D9)</f>
        <v/>
      </c>
      <c r="C158" s="22"/>
      <c r="D158" s="302">
        <f>IF('Material 2'!I9="","",'Material 2'!I9)</f>
        <v>0</v>
      </c>
      <c r="E158" s="302">
        <f>IF('Material 2'!O9="","",'Material 2'!O9)</f>
        <v>0</v>
      </c>
    </row>
    <row r="159" spans="1:5">
      <c r="A159" s="49" t="str">
        <f>IF('Material 2'!N10="","",'Material 2'!N10)</f>
        <v/>
      </c>
      <c r="B159" s="4" t="str">
        <f>IF('Material 2'!D10="","",'Material 2'!D10)</f>
        <v/>
      </c>
      <c r="C159" s="22"/>
      <c r="D159" s="302">
        <f>IF('Material 2'!I10="","",'Material 2'!I10)</f>
        <v>0</v>
      </c>
      <c r="E159" s="302">
        <f>IF('Material 2'!O10="","",'Material 2'!O10)</f>
        <v>0</v>
      </c>
    </row>
    <row r="160" spans="1:5">
      <c r="A160" s="49" t="str">
        <f>IF('Material 2'!N11="","",'Material 2'!N11)</f>
        <v/>
      </c>
      <c r="B160" s="4" t="str">
        <f>IF('Material 2'!D11="","",'Material 2'!D11)</f>
        <v/>
      </c>
      <c r="C160" s="22"/>
      <c r="D160" s="302">
        <f>IF('Material 2'!I11="","",'Material 2'!I11)</f>
        <v>0</v>
      </c>
      <c r="E160" s="302">
        <f>IF('Material 2'!O11="","",'Material 2'!O11)</f>
        <v>0</v>
      </c>
    </row>
    <row r="161" spans="1:5">
      <c r="A161" s="49" t="str">
        <f>IF('Material 2'!N12="","",'Material 2'!N12)</f>
        <v/>
      </c>
      <c r="B161" s="4" t="str">
        <f>IF('Material 2'!D12="","",'Material 2'!D12)</f>
        <v/>
      </c>
      <c r="C161" s="22"/>
      <c r="D161" s="302">
        <f>IF('Material 2'!I12="","",'Material 2'!I12)</f>
        <v>0</v>
      </c>
      <c r="E161" s="302">
        <f>IF('Material 2'!O12="","",'Material 2'!O12)</f>
        <v>0</v>
      </c>
    </row>
    <row r="162" spans="1:5">
      <c r="A162" s="49" t="str">
        <f>IF('Material 2'!N13="","",'Material 2'!N13)</f>
        <v/>
      </c>
      <c r="B162" s="4" t="str">
        <f>IF('Material 2'!D13="","",'Material 2'!D13)</f>
        <v/>
      </c>
      <c r="C162" s="22"/>
      <c r="D162" s="302">
        <f>IF('Material 2'!I13="","",'Material 2'!I13)</f>
        <v>0</v>
      </c>
      <c r="E162" s="302">
        <f>IF('Material 2'!O13="","",'Material 2'!O13)</f>
        <v>0</v>
      </c>
    </row>
    <row r="163" spans="1:5">
      <c r="A163" s="49" t="str">
        <f>IF('Material 2'!N14="","",'Material 2'!N14)</f>
        <v/>
      </c>
      <c r="B163" s="4" t="str">
        <f>IF('Material 2'!D14="","",'Material 2'!D14)</f>
        <v/>
      </c>
      <c r="C163" s="22"/>
      <c r="D163" s="302">
        <f>IF('Material 2'!I14="","",'Material 2'!I14)</f>
        <v>0</v>
      </c>
      <c r="E163" s="302">
        <f>IF('Material 2'!O14="","",'Material 2'!O14)</f>
        <v>0</v>
      </c>
    </row>
    <row r="164" spans="1:5">
      <c r="A164" s="49" t="str">
        <f>IF('Material 2'!N15="","",'Material 2'!N15)</f>
        <v/>
      </c>
      <c r="B164" s="4" t="str">
        <f>IF('Material 2'!D15="","",'Material 2'!D15)</f>
        <v/>
      </c>
      <c r="C164" s="22"/>
      <c r="D164" s="302">
        <f>IF('Material 2'!I15="","",'Material 2'!I15)</f>
        <v>0</v>
      </c>
      <c r="E164" s="302">
        <f>IF('Material 2'!O15="","",'Material 2'!O15)</f>
        <v>0</v>
      </c>
    </row>
    <row r="165" spans="1:5">
      <c r="A165" s="49" t="str">
        <f>IF('Material 2'!N16="","",'Material 2'!N16)</f>
        <v/>
      </c>
      <c r="B165" s="4" t="str">
        <f>IF('Material 2'!D16="","",'Material 2'!D16)</f>
        <v/>
      </c>
      <c r="C165" s="22"/>
      <c r="D165" s="302">
        <f>IF('Material 2'!I16="","",'Material 2'!I16)</f>
        <v>0</v>
      </c>
      <c r="E165" s="302">
        <f>IF('Material 2'!O16="","",'Material 2'!O16)</f>
        <v>0</v>
      </c>
    </row>
    <row r="166" spans="1:5">
      <c r="A166" s="49" t="str">
        <f>IF('Material 2'!N17="","",'Material 2'!N17)</f>
        <v/>
      </c>
      <c r="B166" s="4" t="str">
        <f>IF('Material 2'!D17="","",'Material 2'!D17)</f>
        <v/>
      </c>
      <c r="C166" s="22"/>
      <c r="D166" s="302">
        <f>IF('Material 2'!I17="","",'Material 2'!I17)</f>
        <v>0</v>
      </c>
      <c r="E166" s="302">
        <f>IF('Material 2'!O17="","",'Material 2'!O17)</f>
        <v>0</v>
      </c>
    </row>
    <row r="167" spans="1:5">
      <c r="A167" s="49" t="str">
        <f>IF('Material 2'!N18="","",'Material 2'!N18)</f>
        <v/>
      </c>
      <c r="B167" s="4" t="str">
        <f>IF('Material 2'!D18="","",'Material 2'!D18)</f>
        <v/>
      </c>
      <c r="C167" s="22"/>
      <c r="D167" s="302">
        <f>IF('Material 2'!I18="","",'Material 2'!I18)</f>
        <v>0</v>
      </c>
      <c r="E167" s="302">
        <f>IF('Material 2'!O18="","",'Material 2'!O18)</f>
        <v>0</v>
      </c>
    </row>
    <row r="168" spans="1:5">
      <c r="A168" s="49" t="str">
        <f>IF('Material 2'!N19="","",'Material 2'!N19)</f>
        <v/>
      </c>
      <c r="B168" s="4" t="str">
        <f>IF('Material 2'!D19="","",'Material 2'!D19)</f>
        <v/>
      </c>
      <c r="C168" s="22"/>
      <c r="D168" s="302">
        <f>IF('Material 2'!I19="","",'Material 2'!I19)</f>
        <v>0</v>
      </c>
      <c r="E168" s="302">
        <f>IF('Material 2'!O19="","",'Material 2'!O19)</f>
        <v>0</v>
      </c>
    </row>
    <row r="169" spans="1:5">
      <c r="A169" s="49" t="str">
        <f>IF('Material 2'!N20="","",'Material 2'!N20)</f>
        <v/>
      </c>
      <c r="B169" s="4" t="str">
        <f>IF('Material 2'!D20="","",'Material 2'!D20)</f>
        <v/>
      </c>
      <c r="C169" s="22"/>
      <c r="D169" s="302">
        <f>IF('Material 2'!I20="","",'Material 2'!I20)</f>
        <v>0</v>
      </c>
      <c r="E169" s="302">
        <f>IF('Material 2'!O20="","",'Material 2'!O20)</f>
        <v>0</v>
      </c>
    </row>
    <row r="170" spans="1:5">
      <c r="A170" s="49" t="str">
        <f>IF('Material 2'!N21="","",'Material 2'!N21)</f>
        <v/>
      </c>
      <c r="B170" s="4" t="str">
        <f>IF('Material 2'!D21="","",'Material 2'!D21)</f>
        <v/>
      </c>
      <c r="C170" s="22"/>
      <c r="D170" s="302">
        <f>IF('Material 2'!I21="","",'Material 2'!I21)</f>
        <v>0</v>
      </c>
      <c r="E170" s="302">
        <f>IF('Material 2'!O21="","",'Material 2'!O21)</f>
        <v>0</v>
      </c>
    </row>
    <row r="171" spans="1:5">
      <c r="A171" s="49" t="str">
        <f>IF('Material 2'!N22="","",'Material 2'!N22)</f>
        <v/>
      </c>
      <c r="B171" s="4" t="str">
        <f>IF('Material 2'!D22="","",'Material 2'!D22)</f>
        <v/>
      </c>
      <c r="C171" s="22"/>
      <c r="D171" s="302">
        <f>IF('Material 2'!I22="","",'Material 2'!I22)</f>
        <v>0</v>
      </c>
      <c r="E171" s="302">
        <f>IF('Material 2'!O22="","",'Material 2'!O22)</f>
        <v>0</v>
      </c>
    </row>
    <row r="172" spans="1:5">
      <c r="A172" s="49" t="str">
        <f>IF('Material 2'!N23="","",'Material 2'!N23)</f>
        <v/>
      </c>
      <c r="B172" s="4" t="str">
        <f>IF('Material 2'!D23="","",'Material 2'!D23)</f>
        <v/>
      </c>
      <c r="C172" s="22"/>
      <c r="D172" s="302">
        <f>IF('Material 2'!I23="","",'Material 2'!I23)</f>
        <v>0</v>
      </c>
      <c r="E172" s="302">
        <f>IF('Material 2'!O23="","",'Material 2'!O23)</f>
        <v>0</v>
      </c>
    </row>
    <row r="173" spans="1:5">
      <c r="A173" s="49" t="str">
        <f>IF('Material 2'!N24="","",'Material 2'!N24)</f>
        <v/>
      </c>
      <c r="B173" s="4" t="str">
        <f>IF('Material 2'!D24="","",'Material 2'!D24)</f>
        <v/>
      </c>
      <c r="C173" s="22"/>
      <c r="D173" s="302">
        <f>IF('Material 2'!I24="","",'Material 2'!I24)</f>
        <v>0</v>
      </c>
      <c r="E173" s="302">
        <f>IF('Material 2'!O24="","",'Material 2'!O24)</f>
        <v>0</v>
      </c>
    </row>
    <row r="174" spans="1:5">
      <c r="A174" s="49" t="str">
        <f>IF('Material 2'!N25="","",'Material 2'!N25)</f>
        <v/>
      </c>
      <c r="B174" s="4" t="str">
        <f>IF('Material 2'!D25="","",'Material 2'!D25)</f>
        <v/>
      </c>
      <c r="C174" s="22"/>
      <c r="D174" s="302">
        <f>IF('Material 2'!I25="","",'Material 2'!I25)</f>
        <v>0</v>
      </c>
      <c r="E174" s="302">
        <f>IF('Material 2'!O25="","",'Material 2'!O25)</f>
        <v>0</v>
      </c>
    </row>
    <row r="175" spans="1:5">
      <c r="A175" s="49" t="str">
        <f>IF('Material 2'!N26="","",'Material 2'!N26)</f>
        <v/>
      </c>
      <c r="B175" s="4" t="str">
        <f>IF('Material 2'!D26="","",'Material 2'!D26)</f>
        <v/>
      </c>
      <c r="C175" s="22"/>
      <c r="D175" s="302">
        <f>IF('Material 2'!I26="","",'Material 2'!I26)</f>
        <v>0</v>
      </c>
      <c r="E175" s="302">
        <f>IF('Material 2'!O26="","",'Material 2'!O26)</f>
        <v>0</v>
      </c>
    </row>
    <row r="176" spans="1:5">
      <c r="A176" s="49" t="str">
        <f>IF('Material 2'!N27="","",'Material 2'!N27)</f>
        <v/>
      </c>
      <c r="B176" s="4" t="str">
        <f>IF('Material 2'!D27="","",'Material 2'!D27)</f>
        <v/>
      </c>
      <c r="C176" s="22"/>
      <c r="D176" s="302">
        <f>IF('Material 2'!I27="","",'Material 2'!I27)</f>
        <v>0</v>
      </c>
      <c r="E176" s="302">
        <f>IF('Material 2'!O27="","",'Material 2'!O27)</f>
        <v>0</v>
      </c>
    </row>
    <row r="177" spans="1:5">
      <c r="A177" s="49" t="str">
        <f>IF('Material 2'!N28="","",'Material 2'!N28)</f>
        <v/>
      </c>
      <c r="B177" s="4" t="str">
        <f>IF('Material 2'!D28="","",'Material 2'!D28)</f>
        <v/>
      </c>
      <c r="C177" s="22"/>
      <c r="D177" s="302">
        <f>IF('Material 2'!I28="","",'Material 2'!I28)</f>
        <v>0</v>
      </c>
      <c r="E177" s="302">
        <f>IF('Material 2'!O28="","",'Material 2'!O28)</f>
        <v>0</v>
      </c>
    </row>
    <row r="178" spans="1:5">
      <c r="A178" s="49" t="str">
        <f>IF('Material 2'!N29="","",'Material 2'!N29)</f>
        <v/>
      </c>
      <c r="B178" s="4" t="str">
        <f>IF('Material 2'!D29="","",'Material 2'!D29)</f>
        <v/>
      </c>
      <c r="C178" s="22"/>
      <c r="D178" s="302">
        <f>IF('Material 2'!I29="","",'Material 2'!I29)</f>
        <v>0</v>
      </c>
      <c r="E178" s="302">
        <f>IF('Material 2'!O29="","",'Material 2'!O29)</f>
        <v>0</v>
      </c>
    </row>
    <row r="179" spans="1:5">
      <c r="A179" s="49" t="str">
        <f>IF('Material 2'!N30="","",'Material 2'!N30)</f>
        <v/>
      </c>
      <c r="B179" s="4" t="str">
        <f>IF('Material 2'!D30="","",'Material 2'!D30)</f>
        <v/>
      </c>
      <c r="C179" s="22"/>
      <c r="D179" s="302">
        <f>IF('Material 2'!I30="","",'Material 2'!I30)</f>
        <v>0</v>
      </c>
      <c r="E179" s="302">
        <f>IF('Material 2'!O30="","",'Material 2'!O30)</f>
        <v>0</v>
      </c>
    </row>
    <row r="180" spans="1:5">
      <c r="A180" s="49" t="str">
        <f>IF('Material 2'!N31="","",'Material 2'!N31)</f>
        <v/>
      </c>
      <c r="B180" s="4" t="str">
        <f>IF('Material 2'!D31="","",'Material 2'!D31)</f>
        <v/>
      </c>
      <c r="C180" s="22"/>
      <c r="D180" s="302">
        <f>IF('Material 2'!I31="","",'Material 2'!I31)</f>
        <v>0</v>
      </c>
      <c r="E180" s="302">
        <f>IF('Material 2'!O31="","",'Material 2'!O31)</f>
        <v>0</v>
      </c>
    </row>
    <row r="181" spans="1:5">
      <c r="A181" s="49" t="str">
        <f>IF('Material 2'!N32="","",'Material 2'!N32)</f>
        <v/>
      </c>
      <c r="B181" s="4" t="str">
        <f>IF('Material 2'!D32="","",'Material 2'!D32)</f>
        <v/>
      </c>
      <c r="C181" s="22"/>
      <c r="D181" s="302">
        <f>IF('Material 2'!I32="","",'Material 2'!I32)</f>
        <v>0</v>
      </c>
      <c r="E181" s="302">
        <f>IF('Material 2'!O32="","",'Material 2'!O32)</f>
        <v>0</v>
      </c>
    </row>
    <row r="182" spans="1:5">
      <c r="A182" s="49" t="str">
        <f>IF('Material 2'!N33="","",'Material 2'!N33)</f>
        <v/>
      </c>
      <c r="B182" s="4" t="str">
        <f>IF('Material 2'!D33="","",'Material 2'!D33)</f>
        <v/>
      </c>
      <c r="C182" s="22"/>
      <c r="D182" s="302">
        <f>IF('Material 2'!I33="","",'Material 2'!I33)</f>
        <v>0</v>
      </c>
      <c r="E182" s="302">
        <f>IF('Material 2'!O33="","",'Material 2'!O33)</f>
        <v>0</v>
      </c>
    </row>
    <row r="183" spans="1:5">
      <c r="A183" s="49" t="str">
        <f>IF('Material 2'!N34="","",'Material 2'!N34)</f>
        <v/>
      </c>
      <c r="B183" s="4" t="str">
        <f>IF('Material 2'!D34="","",'Material 2'!D34)</f>
        <v/>
      </c>
      <c r="C183" s="22"/>
      <c r="D183" s="302">
        <f>IF('Material 2'!I34="","",'Material 2'!I34)</f>
        <v>0</v>
      </c>
      <c r="E183" s="302">
        <f>IF('Material 2'!O34="","",'Material 2'!O34)</f>
        <v>0</v>
      </c>
    </row>
    <row r="184" spans="1:5">
      <c r="A184" s="49" t="str">
        <f>IF('Material 2'!N35="","",'Material 2'!N35)</f>
        <v/>
      </c>
      <c r="B184" s="4" t="str">
        <f>IF('Material 2'!D35="","",'Material 2'!D35)</f>
        <v/>
      </c>
      <c r="C184" s="22"/>
      <c r="D184" s="302">
        <f>IF('Material 2'!I35="","",'Material 2'!I35)</f>
        <v>0</v>
      </c>
      <c r="E184" s="302">
        <f>IF('Material 2'!O35="","",'Material 2'!O35)</f>
        <v>0</v>
      </c>
    </row>
    <row r="185" spans="1:5">
      <c r="A185" s="49" t="str">
        <f>IF('Material 2'!N36="","",'Material 2'!N36)</f>
        <v/>
      </c>
      <c r="B185" s="4" t="str">
        <f>IF('Material 2'!D36="","",'Material 2'!D36)</f>
        <v/>
      </c>
      <c r="C185" s="22"/>
      <c r="D185" s="302">
        <f>IF('Material 2'!I36="","",'Material 2'!I36)</f>
        <v>0</v>
      </c>
      <c r="E185" s="302">
        <f>IF('Material 2'!O36="","",'Material 2'!O36)</f>
        <v>0</v>
      </c>
    </row>
    <row r="186" spans="1:5">
      <c r="A186" s="49" t="str">
        <f>IF('Material 2'!N37="","",'Material 2'!N37)</f>
        <v/>
      </c>
      <c r="B186" s="4" t="str">
        <f>IF('Material 2'!D37="","",'Material 2'!D37)</f>
        <v/>
      </c>
      <c r="C186" s="22"/>
      <c r="D186" s="302">
        <f>IF('Material 2'!I37="","",'Material 2'!I37)</f>
        <v>0</v>
      </c>
      <c r="E186" s="302">
        <f>IF('Material 2'!O37="","",'Material 2'!O37)</f>
        <v>0</v>
      </c>
    </row>
    <row r="187" spans="1:5">
      <c r="A187" s="49" t="str">
        <f>IF('Material 2'!N38="","",'Material 2'!N38)</f>
        <v/>
      </c>
      <c r="B187" s="4" t="str">
        <f>IF('Material 2'!D38="","",'Material 2'!D38)</f>
        <v/>
      </c>
      <c r="C187" s="22"/>
      <c r="D187" s="302">
        <f>IF('Material 2'!I38="","",'Material 2'!I38)</f>
        <v>0</v>
      </c>
      <c r="E187" s="302">
        <f>IF('Material 2'!O38="","",'Material 2'!O38)</f>
        <v>0</v>
      </c>
    </row>
    <row r="188" spans="1:5">
      <c r="A188" s="49" t="str">
        <f>IF('Material 2'!N39="","",'Material 2'!N39)</f>
        <v/>
      </c>
      <c r="B188" s="4" t="str">
        <f>IF('Material 2'!D39="","",'Material 2'!D39)</f>
        <v/>
      </c>
      <c r="C188" s="22"/>
      <c r="D188" s="302">
        <f>IF('Material 2'!I39="","",'Material 2'!I39)</f>
        <v>0</v>
      </c>
      <c r="E188" s="302">
        <f>IF('Material 2'!O39="","",'Material 2'!O39)</f>
        <v>0</v>
      </c>
    </row>
    <row r="189" spans="1:5">
      <c r="A189" s="49" t="str">
        <f>IF('Material 2'!N40="","",'Material 2'!N40)</f>
        <v/>
      </c>
      <c r="B189" s="4" t="str">
        <f>IF('Material 2'!D40="","",'Material 2'!D40)</f>
        <v/>
      </c>
      <c r="C189" s="22"/>
      <c r="D189" s="302">
        <f>IF('Material 2'!I40="","",'Material 2'!I40)</f>
        <v>0</v>
      </c>
      <c r="E189" s="302">
        <f>IF('Material 2'!O40="","",'Material 2'!O40)</f>
        <v>0</v>
      </c>
    </row>
    <row r="190" spans="1:5">
      <c r="A190" s="49" t="str">
        <f>IF('Material 2'!N41="","",'Material 2'!N41)</f>
        <v/>
      </c>
      <c r="B190" s="4" t="str">
        <f>IF('Material 2'!D41="","",'Material 2'!D41)</f>
        <v/>
      </c>
      <c r="C190" s="22"/>
      <c r="D190" s="302">
        <f>IF('Material 2'!I41="","",'Material 2'!I41)</f>
        <v>0</v>
      </c>
      <c r="E190" s="302">
        <f>IF('Material 2'!O41="","",'Material 2'!O41)</f>
        <v>0</v>
      </c>
    </row>
    <row r="191" spans="1:5">
      <c r="A191" s="49" t="str">
        <f>IF('Material 2'!N42="","",'Material 2'!N42)</f>
        <v/>
      </c>
      <c r="B191" s="4" t="str">
        <f>IF('Material 2'!D42="","",'Material 2'!D42)</f>
        <v/>
      </c>
      <c r="C191" s="22"/>
      <c r="D191" s="302">
        <f>IF('Material 2'!I42="","",'Material 2'!I42)</f>
        <v>0</v>
      </c>
      <c r="E191" s="302">
        <f>IF('Material 2'!O42="","",'Material 2'!O42)</f>
        <v>0</v>
      </c>
    </row>
    <row r="192" spans="1:5">
      <c r="A192" s="49" t="str">
        <f>IF('Material 2'!N43="","",'Material 2'!N43)</f>
        <v/>
      </c>
      <c r="B192" s="4" t="str">
        <f>IF('Material 2'!D43="","",'Material 2'!D43)</f>
        <v/>
      </c>
      <c r="C192" s="22"/>
      <c r="D192" s="302">
        <f>IF('Material 2'!I43="","",'Material 2'!I43)</f>
        <v>0</v>
      </c>
      <c r="E192" s="302">
        <f>IF('Material 2'!O43="","",'Material 2'!O43)</f>
        <v>0</v>
      </c>
    </row>
    <row r="193" spans="1:5">
      <c r="A193" s="49" t="str">
        <f>IF('Material 2'!N44="","",'Material 2'!N44)</f>
        <v/>
      </c>
      <c r="B193" s="4" t="str">
        <f>IF('Material 2'!D44="","",'Material 2'!D44)</f>
        <v/>
      </c>
      <c r="C193" s="22"/>
      <c r="D193" s="302">
        <f>IF('Material 2'!I44="","",'Material 2'!I44)</f>
        <v>0</v>
      </c>
      <c r="E193" s="302">
        <f>IF('Material 2'!O44="","",'Material 2'!O44)</f>
        <v>0</v>
      </c>
    </row>
    <row r="194" spans="1:5">
      <c r="A194" s="49" t="str">
        <f>IF('Material 2'!N45="","",'Material 2'!N45)</f>
        <v/>
      </c>
      <c r="B194" s="4" t="str">
        <f>IF('Material 2'!D45="","",'Material 2'!D45)</f>
        <v/>
      </c>
      <c r="C194" s="22"/>
      <c r="D194" s="302">
        <f>IF('Material 2'!I45="","",'Material 2'!I45)</f>
        <v>0</v>
      </c>
      <c r="E194" s="302">
        <f>IF('Material 2'!O45="","",'Material 2'!O45)</f>
        <v>0</v>
      </c>
    </row>
    <row r="195" spans="1:5">
      <c r="A195" s="49" t="str">
        <f>IF('Material 2'!N46="","",'Material 2'!N46)</f>
        <v/>
      </c>
      <c r="B195" s="4" t="str">
        <f>IF('Material 2'!D46="","",'Material 2'!D46)</f>
        <v/>
      </c>
      <c r="C195" s="22"/>
      <c r="D195" s="302">
        <f>IF('Material 2'!I46="","",'Material 2'!I46)</f>
        <v>0</v>
      </c>
      <c r="E195" s="302">
        <f>IF('Material 2'!O46="","",'Material 2'!O46)</f>
        <v>0</v>
      </c>
    </row>
    <row r="196" spans="1:5">
      <c r="A196" s="49" t="str">
        <f>IF('Material 2'!N47="","",'Material 2'!N47)</f>
        <v/>
      </c>
      <c r="B196" s="4" t="str">
        <f>IF('Material 2'!D47="","",'Material 2'!D47)</f>
        <v/>
      </c>
      <c r="C196" s="22"/>
      <c r="D196" s="302">
        <f>IF('Material 2'!I47="","",'Material 2'!I47)</f>
        <v>0</v>
      </c>
      <c r="E196" s="302">
        <f>IF('Material 2'!O47="","",'Material 2'!O47)</f>
        <v>0</v>
      </c>
    </row>
    <row r="197" spans="1:5">
      <c r="A197" s="49" t="str">
        <f>IF('Material 2'!N48="","",'Material 2'!N48)</f>
        <v/>
      </c>
      <c r="B197" s="4" t="str">
        <f>IF('Material 2'!D48="","",'Material 2'!D48)</f>
        <v/>
      </c>
      <c r="C197" s="22"/>
      <c r="D197" s="302">
        <f>IF('Material 2'!I48="","",'Material 2'!I48)</f>
        <v>0</v>
      </c>
      <c r="E197" s="302">
        <f>IF('Material 2'!O48="","",'Material 2'!O48)</f>
        <v>0</v>
      </c>
    </row>
    <row r="198" spans="1:5">
      <c r="A198" s="49" t="str">
        <f>IF('Material 2'!N49="","",'Material 2'!N49)</f>
        <v/>
      </c>
      <c r="B198" s="4" t="str">
        <f>IF('Material 2'!D49="","",'Material 2'!D49)</f>
        <v/>
      </c>
      <c r="C198" s="22"/>
      <c r="D198" s="302">
        <f>IF('Material 2'!I49="","",'Material 2'!I49)</f>
        <v>0</v>
      </c>
      <c r="E198" s="302">
        <f>IF('Material 2'!O49="","",'Material 2'!O49)</f>
        <v>0</v>
      </c>
    </row>
    <row r="199" spans="1:5">
      <c r="A199" s="49" t="str">
        <f>IF('Material 2'!N50="","",'Material 2'!N50)</f>
        <v/>
      </c>
      <c r="B199" s="4" t="str">
        <f>IF('Material 2'!D50="","",'Material 2'!D50)</f>
        <v/>
      </c>
      <c r="C199" s="22"/>
      <c r="D199" s="302">
        <f>IF('Material 2'!I50="","",'Material 2'!I50)</f>
        <v>0</v>
      </c>
      <c r="E199" s="302">
        <f>IF('Material 2'!O50="","",'Material 2'!O50)</f>
        <v>0</v>
      </c>
    </row>
    <row r="200" spans="1:5">
      <c r="A200" s="49" t="str">
        <f>IF('Material 2'!N51="","",'Material 2'!N51)</f>
        <v/>
      </c>
      <c r="B200" s="4" t="str">
        <f>IF('Material 2'!D51="","",'Material 2'!D51)</f>
        <v/>
      </c>
      <c r="C200" s="22"/>
      <c r="D200" s="302">
        <f>IF('Material 2'!I51="","",'Material 2'!I51)</f>
        <v>0</v>
      </c>
      <c r="E200" s="302">
        <f>IF('Material 2'!O51="","",'Material 2'!O51)</f>
        <v>0</v>
      </c>
    </row>
    <row r="201" spans="1:5">
      <c r="A201" s="49" t="str">
        <f>IF('Material 2'!N52="","",'Material 2'!N52)</f>
        <v/>
      </c>
      <c r="B201" s="4" t="str">
        <f>IF('Material 2'!D52="","",'Material 2'!D52)</f>
        <v/>
      </c>
      <c r="C201" s="22"/>
      <c r="D201" s="302">
        <f>IF('Material 2'!I52="","",'Material 2'!I52)</f>
        <v>0</v>
      </c>
      <c r="E201" s="302">
        <f>IF('Material 2'!O52="","",'Material 2'!O52)</f>
        <v>0</v>
      </c>
    </row>
    <row r="202" spans="1:5">
      <c r="A202" s="49" t="str">
        <f>IF('Material 2'!N53="","",'Material 2'!N53)</f>
        <v/>
      </c>
      <c r="B202" s="4" t="str">
        <f>IF('Material 2'!D53="","",'Material 2'!D53)</f>
        <v/>
      </c>
      <c r="C202" s="22"/>
      <c r="D202" s="302">
        <f>IF('Material 2'!I53="","",'Material 2'!I53)</f>
        <v>0</v>
      </c>
      <c r="E202" s="302">
        <f>IF('Material 2'!O53="","",'Material 2'!O53)</f>
        <v>0</v>
      </c>
    </row>
    <row r="203" spans="1:5">
      <c r="A203" s="49" t="str">
        <f>IF('Material 3'!N9="","",'Material 3'!N9)</f>
        <v/>
      </c>
      <c r="B203" s="4" t="str">
        <f>IF('Material 3'!D9="","",'Material 3'!D9)</f>
        <v/>
      </c>
      <c r="C203" s="22"/>
      <c r="D203" s="302">
        <f>IF('Material 3'!I9="","",'Material 3'!I9)</f>
        <v>0</v>
      </c>
      <c r="E203" s="302">
        <f>IF('Material 3'!O9="","",'Material 3'!O9)</f>
        <v>0</v>
      </c>
    </row>
    <row r="204" spans="1:5">
      <c r="A204" s="49" t="str">
        <f>IF('Material 3'!N10="","",'Material 3'!N10)</f>
        <v/>
      </c>
      <c r="B204" s="4" t="str">
        <f>IF('Material 3'!D10="","",'Material 3'!D10)</f>
        <v/>
      </c>
      <c r="C204" s="22"/>
      <c r="D204" s="302">
        <f>IF('Material 3'!I10="","",'Material 3'!I10)</f>
        <v>0</v>
      </c>
      <c r="E204" s="302">
        <f>IF('Material 3'!O10="","",'Material 3'!O10)</f>
        <v>0</v>
      </c>
    </row>
    <row r="205" spans="1:5">
      <c r="A205" s="49" t="str">
        <f>IF('Material 3'!N11="","",'Material 3'!N11)</f>
        <v/>
      </c>
      <c r="B205" s="4" t="str">
        <f>IF('Material 3'!D11="","",'Material 3'!D11)</f>
        <v/>
      </c>
      <c r="C205" s="22"/>
      <c r="D205" s="302">
        <f>IF('Material 3'!I11="","",'Material 3'!I11)</f>
        <v>0</v>
      </c>
      <c r="E205" s="302">
        <f>IF('Material 3'!O11="","",'Material 3'!O11)</f>
        <v>0</v>
      </c>
    </row>
    <row r="206" spans="1:5">
      <c r="A206" s="49" t="str">
        <f>IF('Material 3'!N12="","",'Material 3'!N12)</f>
        <v/>
      </c>
      <c r="B206" s="4" t="str">
        <f>IF('Material 3'!D12="","",'Material 3'!D12)</f>
        <v/>
      </c>
      <c r="C206" s="22"/>
      <c r="D206" s="302">
        <f>IF('Material 3'!I12="","",'Material 3'!I12)</f>
        <v>0</v>
      </c>
      <c r="E206" s="302">
        <f>IF('Material 3'!O12="","",'Material 3'!O12)</f>
        <v>0</v>
      </c>
    </row>
    <row r="207" spans="1:5">
      <c r="A207" s="49" t="str">
        <f>IF('Material 3'!N13="","",'Material 3'!N13)</f>
        <v/>
      </c>
      <c r="B207" s="4" t="str">
        <f>IF('Material 3'!D13="","",'Material 3'!D13)</f>
        <v/>
      </c>
      <c r="C207" s="22"/>
      <c r="D207" s="302">
        <f>IF('Material 3'!I13="","",'Material 3'!I13)</f>
        <v>0</v>
      </c>
      <c r="E207" s="302">
        <f>IF('Material 3'!O13="","",'Material 3'!O13)</f>
        <v>0</v>
      </c>
    </row>
    <row r="208" spans="1:5">
      <c r="A208" s="49" t="str">
        <f>IF('Material 3'!N14="","",'Material 3'!N14)</f>
        <v/>
      </c>
      <c r="B208" s="4" t="str">
        <f>IF('Material 3'!D14="","",'Material 3'!D14)</f>
        <v/>
      </c>
      <c r="C208" s="22"/>
      <c r="D208" s="302">
        <f>IF('Material 3'!I14="","",'Material 3'!I14)</f>
        <v>0</v>
      </c>
      <c r="E208" s="302">
        <f>IF('Material 3'!O14="","",'Material 3'!O14)</f>
        <v>0</v>
      </c>
    </row>
    <row r="209" spans="1:5">
      <c r="A209" s="49" t="str">
        <f>IF('Material 3'!N15="","",'Material 3'!N15)</f>
        <v/>
      </c>
      <c r="B209" s="4" t="str">
        <f>IF('Material 3'!D15="","",'Material 3'!D15)</f>
        <v/>
      </c>
      <c r="C209" s="22"/>
      <c r="D209" s="302">
        <f>IF('Material 3'!I15="","",'Material 3'!I15)</f>
        <v>0</v>
      </c>
      <c r="E209" s="302">
        <f>IF('Material 3'!O15="","",'Material 3'!O15)</f>
        <v>0</v>
      </c>
    </row>
    <row r="210" spans="1:5">
      <c r="A210" s="49" t="str">
        <f>IF('Material 3'!N16="","",'Material 3'!N16)</f>
        <v/>
      </c>
      <c r="B210" s="4" t="str">
        <f>IF('Material 3'!D16="","",'Material 3'!D16)</f>
        <v/>
      </c>
      <c r="C210" s="22"/>
      <c r="D210" s="302">
        <f>IF('Material 3'!I16="","",'Material 3'!I16)</f>
        <v>0</v>
      </c>
      <c r="E210" s="302">
        <f>IF('Material 3'!O16="","",'Material 3'!O16)</f>
        <v>0</v>
      </c>
    </row>
    <row r="211" spans="1:5">
      <c r="A211" s="49" t="str">
        <f>IF('Material 3'!N17="","",'Material 3'!N17)</f>
        <v/>
      </c>
      <c r="B211" s="4" t="str">
        <f>IF('Material 3'!D17="","",'Material 3'!D17)</f>
        <v/>
      </c>
      <c r="C211" s="22"/>
      <c r="D211" s="302">
        <f>IF('Material 3'!I17="","",'Material 3'!I17)</f>
        <v>0</v>
      </c>
      <c r="E211" s="302">
        <f>IF('Material 3'!O17="","",'Material 3'!O17)</f>
        <v>0</v>
      </c>
    </row>
    <row r="212" spans="1:5">
      <c r="A212" s="49" t="str">
        <f>IF('Material 3'!N18="","",'Material 3'!N18)</f>
        <v/>
      </c>
      <c r="B212" s="4" t="str">
        <f>IF('Material 3'!D18="","",'Material 3'!D18)</f>
        <v/>
      </c>
      <c r="C212" s="22"/>
      <c r="D212" s="302">
        <f>IF('Material 3'!I18="","",'Material 3'!I18)</f>
        <v>0</v>
      </c>
      <c r="E212" s="302">
        <f>IF('Material 3'!O18="","",'Material 3'!O18)</f>
        <v>0</v>
      </c>
    </row>
    <row r="213" spans="1:5">
      <c r="A213" s="49" t="str">
        <f>IF('Material 3'!N19="","",'Material 3'!N19)</f>
        <v/>
      </c>
      <c r="B213" s="4" t="str">
        <f>IF('Material 3'!D19="","",'Material 3'!D19)</f>
        <v/>
      </c>
      <c r="C213" s="22"/>
      <c r="D213" s="302">
        <f>IF('Material 3'!I19="","",'Material 3'!I19)</f>
        <v>0</v>
      </c>
      <c r="E213" s="302">
        <f>IF('Material 3'!O19="","",'Material 3'!O19)</f>
        <v>0</v>
      </c>
    </row>
    <row r="214" spans="1:5">
      <c r="A214" s="49" t="str">
        <f>IF('Material 3'!N20="","",'Material 3'!N20)</f>
        <v/>
      </c>
      <c r="B214" s="4" t="str">
        <f>IF('Material 3'!D20="","",'Material 3'!D20)</f>
        <v/>
      </c>
      <c r="C214" s="22"/>
      <c r="D214" s="302">
        <f>IF('Material 3'!I20="","",'Material 3'!I20)</f>
        <v>0</v>
      </c>
      <c r="E214" s="302">
        <f>IF('Material 3'!O20="","",'Material 3'!O20)</f>
        <v>0</v>
      </c>
    </row>
    <row r="215" spans="1:5">
      <c r="A215" s="49" t="str">
        <f>IF('Material 3'!N21="","",'Material 3'!N21)</f>
        <v/>
      </c>
      <c r="B215" s="4" t="str">
        <f>IF('Material 3'!D21="","",'Material 3'!D21)</f>
        <v/>
      </c>
      <c r="C215" s="22"/>
      <c r="D215" s="302">
        <f>IF('Material 3'!I21="","",'Material 3'!I21)</f>
        <v>0</v>
      </c>
      <c r="E215" s="302">
        <f>IF('Material 3'!O21="","",'Material 3'!O21)</f>
        <v>0</v>
      </c>
    </row>
    <row r="216" spans="1:5">
      <c r="A216" s="49" t="str">
        <f>IF('Material 3'!N22="","",'Material 3'!N22)</f>
        <v/>
      </c>
      <c r="B216" s="4" t="str">
        <f>IF('Material 3'!D22="","",'Material 3'!D22)</f>
        <v/>
      </c>
      <c r="C216" s="22"/>
      <c r="D216" s="302">
        <f>IF('Material 3'!I22="","",'Material 3'!I22)</f>
        <v>0</v>
      </c>
      <c r="E216" s="302">
        <f>IF('Material 3'!O22="","",'Material 3'!O22)</f>
        <v>0</v>
      </c>
    </row>
    <row r="217" spans="1:5">
      <c r="A217" s="49" t="str">
        <f>IF('Material 3'!N23="","",'Material 3'!N23)</f>
        <v/>
      </c>
      <c r="B217" s="4" t="str">
        <f>IF('Material 3'!D23="","",'Material 3'!D23)</f>
        <v/>
      </c>
      <c r="C217" s="22"/>
      <c r="D217" s="302">
        <f>IF('Material 3'!I23="","",'Material 3'!I23)</f>
        <v>0</v>
      </c>
      <c r="E217" s="302">
        <f>IF('Material 3'!O23="","",'Material 3'!O23)</f>
        <v>0</v>
      </c>
    </row>
    <row r="218" spans="1:5">
      <c r="A218" s="49" t="str">
        <f>IF('Material 3'!N24="","",'Material 3'!N24)</f>
        <v/>
      </c>
      <c r="B218" s="4" t="str">
        <f>IF('Material 3'!D24="","",'Material 3'!D24)</f>
        <v/>
      </c>
      <c r="C218" s="22"/>
      <c r="D218" s="302">
        <f>IF('Material 3'!I24="","",'Material 3'!I24)</f>
        <v>0</v>
      </c>
      <c r="E218" s="302">
        <f>IF('Material 3'!O24="","",'Material 3'!O24)</f>
        <v>0</v>
      </c>
    </row>
    <row r="219" spans="1:5">
      <c r="A219" s="49" t="str">
        <f>IF('Material 3'!N25="","",'Material 3'!N25)</f>
        <v/>
      </c>
      <c r="B219" s="4" t="str">
        <f>IF('Material 3'!D25="","",'Material 3'!D25)</f>
        <v/>
      </c>
      <c r="C219" s="22"/>
      <c r="D219" s="302">
        <f>IF('Material 3'!I25="","",'Material 3'!I25)</f>
        <v>0</v>
      </c>
      <c r="E219" s="302">
        <f>IF('Material 3'!O25="","",'Material 3'!O25)</f>
        <v>0</v>
      </c>
    </row>
    <row r="220" spans="1:5">
      <c r="A220" s="49" t="str">
        <f>IF('Material 3'!N26="","",'Material 3'!N26)</f>
        <v/>
      </c>
      <c r="B220" s="4" t="str">
        <f>IF('Material 3'!D26="","",'Material 3'!D26)</f>
        <v/>
      </c>
      <c r="C220" s="22"/>
      <c r="D220" s="302">
        <f>IF('Material 3'!I26="","",'Material 3'!I26)</f>
        <v>0</v>
      </c>
      <c r="E220" s="302">
        <f>IF('Material 3'!O26="","",'Material 3'!O26)</f>
        <v>0</v>
      </c>
    </row>
    <row r="221" spans="1:5">
      <c r="A221" s="49" t="str">
        <f>IF('Material 3'!N27="","",'Material 3'!N27)</f>
        <v/>
      </c>
      <c r="B221" s="4" t="str">
        <f>IF('Material 3'!D27="","",'Material 3'!D27)</f>
        <v/>
      </c>
      <c r="C221" s="22"/>
      <c r="D221" s="302">
        <f>IF('Material 3'!I27="","",'Material 3'!I27)</f>
        <v>0</v>
      </c>
      <c r="E221" s="302">
        <f>IF('Material 3'!O27="","",'Material 3'!O27)</f>
        <v>0</v>
      </c>
    </row>
    <row r="222" spans="1:5">
      <c r="A222" s="49" t="str">
        <f>IF('Material 3'!N28="","",'Material 3'!N28)</f>
        <v/>
      </c>
      <c r="B222" s="4" t="str">
        <f>IF('Material 3'!D28="","",'Material 3'!D28)</f>
        <v/>
      </c>
      <c r="C222" s="22"/>
      <c r="D222" s="302">
        <f>IF('Material 3'!I28="","",'Material 3'!I28)</f>
        <v>0</v>
      </c>
      <c r="E222" s="302">
        <f>IF('Material 3'!O28="","",'Material 3'!O28)</f>
        <v>0</v>
      </c>
    </row>
    <row r="223" spans="1:5">
      <c r="A223" s="49" t="str">
        <f>IF('Material 3'!N29="","",'Material 3'!N29)</f>
        <v/>
      </c>
      <c r="B223" s="4" t="str">
        <f>IF('Material 3'!D29="","",'Material 3'!D29)</f>
        <v/>
      </c>
      <c r="C223" s="22"/>
      <c r="D223" s="302">
        <f>IF('Material 3'!I29="","",'Material 3'!I29)</f>
        <v>0</v>
      </c>
      <c r="E223" s="302">
        <f>IF('Material 3'!O29="","",'Material 3'!O29)</f>
        <v>0</v>
      </c>
    </row>
    <row r="224" spans="1:5">
      <c r="A224" s="49" t="str">
        <f>IF('Material 3'!N30="","",'Material 3'!N30)</f>
        <v/>
      </c>
      <c r="B224" s="4" t="str">
        <f>IF('Material 3'!D30="","",'Material 3'!D30)</f>
        <v/>
      </c>
      <c r="C224" s="22"/>
      <c r="D224" s="302">
        <f>IF('Material 3'!I30="","",'Material 3'!I30)</f>
        <v>0</v>
      </c>
      <c r="E224" s="302">
        <f>IF('Material 3'!O30="","",'Material 3'!O30)</f>
        <v>0</v>
      </c>
    </row>
    <row r="225" spans="1:5">
      <c r="A225" s="49" t="str">
        <f>IF('Material 3'!N31="","",'Material 3'!N31)</f>
        <v/>
      </c>
      <c r="B225" s="4" t="str">
        <f>IF('Material 3'!D31="","",'Material 3'!D31)</f>
        <v/>
      </c>
      <c r="C225" s="22"/>
      <c r="D225" s="302">
        <f>IF('Material 3'!I31="","",'Material 3'!I31)</f>
        <v>0</v>
      </c>
      <c r="E225" s="302">
        <f>IF('Material 3'!O31="","",'Material 3'!O31)</f>
        <v>0</v>
      </c>
    </row>
    <row r="226" spans="1:5">
      <c r="A226" s="49" t="str">
        <f>IF('Material 3'!N32="","",'Material 3'!N32)</f>
        <v/>
      </c>
      <c r="B226" s="4" t="str">
        <f>IF('Material 3'!D32="","",'Material 3'!D32)</f>
        <v/>
      </c>
      <c r="C226" s="22"/>
      <c r="D226" s="302">
        <f>IF('Material 3'!I32="","",'Material 3'!I32)</f>
        <v>0</v>
      </c>
      <c r="E226" s="302">
        <f>IF('Material 3'!O32="","",'Material 3'!O32)</f>
        <v>0</v>
      </c>
    </row>
    <row r="227" spans="1:5">
      <c r="A227" s="49" t="str">
        <f>IF('Material 3'!N33="","",'Material 3'!N33)</f>
        <v/>
      </c>
      <c r="B227" s="4" t="str">
        <f>IF('Material 3'!D33="","",'Material 3'!D33)</f>
        <v/>
      </c>
      <c r="C227" s="22"/>
      <c r="D227" s="302">
        <f>IF('Material 3'!I33="","",'Material 3'!I33)</f>
        <v>0</v>
      </c>
      <c r="E227" s="302">
        <f>IF('Material 3'!O33="","",'Material 3'!O33)</f>
        <v>0</v>
      </c>
    </row>
    <row r="228" spans="1:5">
      <c r="A228" s="49" t="str">
        <f>IF('Material 3'!N34="","",'Material 3'!N34)</f>
        <v/>
      </c>
      <c r="B228" s="4" t="str">
        <f>IF('Material 3'!D34="","",'Material 3'!D34)</f>
        <v/>
      </c>
      <c r="C228" s="22"/>
      <c r="D228" s="302">
        <f>IF('Material 3'!I34="","",'Material 3'!I34)</f>
        <v>0</v>
      </c>
      <c r="E228" s="302">
        <f>IF('Material 3'!O34="","",'Material 3'!O34)</f>
        <v>0</v>
      </c>
    </row>
    <row r="229" spans="1:5">
      <c r="A229" s="49" t="str">
        <f>IF('Material 3'!N35="","",'Material 3'!N35)</f>
        <v/>
      </c>
      <c r="B229" s="4" t="str">
        <f>IF('Material 3'!D35="","",'Material 3'!D35)</f>
        <v/>
      </c>
      <c r="C229" s="22"/>
      <c r="D229" s="302">
        <f>IF('Material 3'!I35="","",'Material 3'!I35)</f>
        <v>0</v>
      </c>
      <c r="E229" s="302">
        <f>IF('Material 3'!O35="","",'Material 3'!O35)</f>
        <v>0</v>
      </c>
    </row>
    <row r="230" spans="1:5">
      <c r="A230" s="49" t="str">
        <f>IF('Material 3'!N36="","",'Material 3'!N36)</f>
        <v/>
      </c>
      <c r="B230" s="4" t="str">
        <f>IF('Material 3'!D36="","",'Material 3'!D36)</f>
        <v/>
      </c>
      <c r="C230" s="22"/>
      <c r="D230" s="302">
        <f>IF('Material 3'!I36="","",'Material 3'!I36)</f>
        <v>0</v>
      </c>
      <c r="E230" s="302">
        <f>IF('Material 3'!O36="","",'Material 3'!O36)</f>
        <v>0</v>
      </c>
    </row>
    <row r="231" spans="1:5">
      <c r="A231" s="49" t="str">
        <f>IF('Material 3'!N37="","",'Material 3'!N37)</f>
        <v/>
      </c>
      <c r="B231" s="4" t="str">
        <f>IF('Material 3'!D37="","",'Material 3'!D37)</f>
        <v/>
      </c>
      <c r="C231" s="22"/>
      <c r="D231" s="302">
        <f>IF('Material 3'!I37="","",'Material 3'!I37)</f>
        <v>0</v>
      </c>
      <c r="E231" s="302">
        <f>IF('Material 3'!O37="","",'Material 3'!O37)</f>
        <v>0</v>
      </c>
    </row>
    <row r="232" spans="1:5">
      <c r="A232" s="49" t="str">
        <f>IF('Material 3'!N38="","",'Material 3'!N38)</f>
        <v/>
      </c>
      <c r="B232" s="4" t="str">
        <f>IF('Material 3'!D38="","",'Material 3'!D38)</f>
        <v/>
      </c>
      <c r="C232" s="22"/>
      <c r="D232" s="302">
        <f>IF('Material 3'!I38="","",'Material 3'!I38)</f>
        <v>0</v>
      </c>
      <c r="E232" s="302">
        <f>IF('Material 3'!O38="","",'Material 3'!O38)</f>
        <v>0</v>
      </c>
    </row>
    <row r="233" spans="1:5">
      <c r="A233" s="49" t="str">
        <f>IF('Material 3'!N39="","",'Material 3'!N39)</f>
        <v/>
      </c>
      <c r="B233" s="4" t="str">
        <f>IF('Material 3'!D39="","",'Material 3'!D39)</f>
        <v/>
      </c>
      <c r="C233" s="22"/>
      <c r="D233" s="302">
        <f>IF('Material 3'!I39="","",'Material 3'!I39)</f>
        <v>0</v>
      </c>
      <c r="E233" s="302">
        <f>IF('Material 3'!O39="","",'Material 3'!O39)</f>
        <v>0</v>
      </c>
    </row>
    <row r="234" spans="1:5">
      <c r="A234" s="49" t="str">
        <f>IF('Material 3'!N40="","",'Material 3'!N40)</f>
        <v/>
      </c>
      <c r="B234" s="4" t="str">
        <f>IF('Material 3'!D40="","",'Material 3'!D40)</f>
        <v/>
      </c>
      <c r="C234" s="22"/>
      <c r="D234" s="302">
        <f>IF('Material 3'!I40="","",'Material 3'!I40)</f>
        <v>0</v>
      </c>
      <c r="E234" s="302">
        <f>IF('Material 3'!O40="","",'Material 3'!O40)</f>
        <v>0</v>
      </c>
    </row>
    <row r="235" spans="1:5">
      <c r="A235" s="49" t="str">
        <f>IF('Material 3'!N41="","",'Material 3'!N41)</f>
        <v/>
      </c>
      <c r="B235" s="4" t="str">
        <f>IF('Material 3'!D41="","",'Material 3'!D41)</f>
        <v/>
      </c>
      <c r="C235" s="22"/>
      <c r="D235" s="302">
        <f>IF('Material 3'!I41="","",'Material 3'!I41)</f>
        <v>0</v>
      </c>
      <c r="E235" s="302">
        <f>IF('Material 3'!O41="","",'Material 3'!O41)</f>
        <v>0</v>
      </c>
    </row>
    <row r="236" spans="1:5">
      <c r="A236" s="49" t="str">
        <f>IF('Material 3'!N42="","",'Material 3'!N42)</f>
        <v/>
      </c>
      <c r="B236" s="4" t="str">
        <f>IF('Material 3'!D42="","",'Material 3'!D42)</f>
        <v/>
      </c>
      <c r="C236" s="22"/>
      <c r="D236" s="302">
        <f>IF('Material 3'!I42="","",'Material 3'!I42)</f>
        <v>0</v>
      </c>
      <c r="E236" s="302">
        <f>IF('Material 3'!O42="","",'Material 3'!O42)</f>
        <v>0</v>
      </c>
    </row>
    <row r="237" spans="1:5">
      <c r="A237" s="49" t="str">
        <f>IF('Material 3'!N43="","",'Material 3'!N43)</f>
        <v/>
      </c>
      <c r="B237" s="4" t="str">
        <f>IF('Material 3'!D43="","",'Material 3'!D43)</f>
        <v/>
      </c>
      <c r="C237" s="22"/>
      <c r="D237" s="302">
        <f>IF('Material 3'!I43="","",'Material 3'!I43)</f>
        <v>0</v>
      </c>
      <c r="E237" s="302">
        <f>IF('Material 3'!O43="","",'Material 3'!O43)</f>
        <v>0</v>
      </c>
    </row>
    <row r="238" spans="1:5">
      <c r="A238" s="49" t="str">
        <f>IF('Material 3'!N44="","",'Material 3'!N44)</f>
        <v/>
      </c>
      <c r="B238" s="4" t="str">
        <f>IF('Material 3'!D44="","",'Material 3'!D44)</f>
        <v/>
      </c>
      <c r="C238" s="22"/>
      <c r="D238" s="302">
        <f>IF('Material 3'!I44="","",'Material 3'!I44)</f>
        <v>0</v>
      </c>
      <c r="E238" s="302">
        <f>IF('Material 3'!O44="","",'Material 3'!O44)</f>
        <v>0</v>
      </c>
    </row>
    <row r="239" spans="1:5">
      <c r="A239" s="49" t="str">
        <f>IF('Material 3'!N45="","",'Material 3'!N45)</f>
        <v/>
      </c>
      <c r="B239" s="4" t="str">
        <f>IF('Material 3'!D45="","",'Material 3'!D45)</f>
        <v/>
      </c>
      <c r="C239" s="22"/>
      <c r="D239" s="302">
        <f>IF('Material 3'!I45="","",'Material 3'!I45)</f>
        <v>0</v>
      </c>
      <c r="E239" s="302">
        <f>IF('Material 3'!O45="","",'Material 3'!O45)</f>
        <v>0</v>
      </c>
    </row>
    <row r="240" spans="1:5">
      <c r="A240" s="49" t="str">
        <f>IF('Material 3'!N46="","",'Material 3'!N46)</f>
        <v/>
      </c>
      <c r="B240" s="4" t="str">
        <f>IF('Material 3'!D46="","",'Material 3'!D46)</f>
        <v/>
      </c>
      <c r="C240" s="22"/>
      <c r="D240" s="302">
        <f>IF('Material 3'!I46="","",'Material 3'!I46)</f>
        <v>0</v>
      </c>
      <c r="E240" s="302">
        <f>IF('Material 3'!O46="","",'Material 3'!O46)</f>
        <v>0</v>
      </c>
    </row>
    <row r="241" spans="1:5">
      <c r="A241" s="49" t="str">
        <f>IF('Material 3'!N47="","",'Material 3'!N47)</f>
        <v/>
      </c>
      <c r="B241" s="4" t="str">
        <f>IF('Material 3'!D47="","",'Material 3'!D47)</f>
        <v/>
      </c>
      <c r="C241" s="22"/>
      <c r="D241" s="302">
        <f>IF('Material 3'!I47="","",'Material 3'!I47)</f>
        <v>0</v>
      </c>
      <c r="E241" s="302">
        <f>IF('Material 3'!O47="","",'Material 3'!O47)</f>
        <v>0</v>
      </c>
    </row>
    <row r="242" spans="1:5">
      <c r="A242" s="49" t="str">
        <f>IF('Material 3'!N48="","",'Material 3'!N48)</f>
        <v/>
      </c>
      <c r="B242" s="4" t="str">
        <f>IF('Material 3'!D48="","",'Material 3'!D48)</f>
        <v/>
      </c>
      <c r="C242" s="22"/>
      <c r="D242" s="302">
        <f>IF('Material 3'!I48="","",'Material 3'!I48)</f>
        <v>0</v>
      </c>
      <c r="E242" s="302">
        <f>IF('Material 3'!O48="","",'Material 3'!O48)</f>
        <v>0</v>
      </c>
    </row>
    <row r="243" spans="1:5">
      <c r="A243" s="49" t="str">
        <f>IF('Material 3'!N49="","",'Material 3'!N49)</f>
        <v/>
      </c>
      <c r="B243" s="4" t="str">
        <f>IF('Material 3'!D49="","",'Material 3'!D49)</f>
        <v/>
      </c>
      <c r="C243" s="22"/>
      <c r="D243" s="302">
        <f>IF('Material 3'!I49="","",'Material 3'!I49)</f>
        <v>0</v>
      </c>
      <c r="E243" s="302">
        <f>IF('Material 3'!O49="","",'Material 3'!O49)</f>
        <v>0</v>
      </c>
    </row>
    <row r="244" spans="1:5">
      <c r="A244" s="49" t="str">
        <f>IF('Material 3'!N50="","",'Material 3'!N50)</f>
        <v/>
      </c>
      <c r="B244" s="4" t="str">
        <f>IF('Material 3'!D50="","",'Material 3'!D50)</f>
        <v/>
      </c>
      <c r="C244" s="22"/>
      <c r="D244" s="302">
        <f>IF('Material 3'!I50="","",'Material 3'!I50)</f>
        <v>0</v>
      </c>
      <c r="E244" s="302">
        <f>IF('Material 3'!O50="","",'Material 3'!O50)</f>
        <v>0</v>
      </c>
    </row>
    <row r="245" spans="1:5">
      <c r="A245" s="49" t="str">
        <f>IF('Material 3'!N51="","",'Material 3'!N51)</f>
        <v/>
      </c>
      <c r="B245" s="4" t="str">
        <f>IF('Material 3'!D51="","",'Material 3'!D51)</f>
        <v/>
      </c>
      <c r="C245" s="22"/>
      <c r="D245" s="302">
        <f>IF('Material 3'!I51="","",'Material 3'!I51)</f>
        <v>0</v>
      </c>
      <c r="E245" s="302">
        <f>IF('Material 3'!O51="","",'Material 3'!O51)</f>
        <v>0</v>
      </c>
    </row>
    <row r="246" spans="1:5">
      <c r="A246" s="49" t="str">
        <f>IF('Material 3'!N52="","",'Material 3'!N52)</f>
        <v/>
      </c>
      <c r="B246" s="4" t="str">
        <f>IF('Material 3'!D52="","",'Material 3'!D52)</f>
        <v/>
      </c>
      <c r="C246" s="22"/>
      <c r="D246" s="302">
        <f>IF('Material 3'!I52="","",'Material 3'!I52)</f>
        <v>0</v>
      </c>
      <c r="E246" s="302">
        <f>IF('Material 3'!O52="","",'Material 3'!O52)</f>
        <v>0</v>
      </c>
    </row>
    <row r="247" spans="1:5">
      <c r="A247" s="49" t="str">
        <f>IF('Material 3'!N53="","",'Material 3'!N53)</f>
        <v/>
      </c>
      <c r="B247" s="4" t="str">
        <f>IF('Material 3'!D53="","",'Material 3'!D53)</f>
        <v/>
      </c>
      <c r="C247" s="22"/>
      <c r="D247" s="302">
        <f>IF('Material 3'!I53="","",'Material 3'!I53)</f>
        <v>0</v>
      </c>
      <c r="E247" s="302">
        <f>IF('Material 3'!O53="","",'Material 3'!O53)</f>
        <v>0</v>
      </c>
    </row>
    <row r="248" spans="1:5">
      <c r="A248" s="49" t="str">
        <f>IF('Material 4'!N9="","",'Material 4'!N9)</f>
        <v/>
      </c>
      <c r="B248" s="4" t="str">
        <f>IF('Material 4'!D9="","",'Material 4'!D9)</f>
        <v/>
      </c>
      <c r="C248" s="22"/>
      <c r="D248" s="302">
        <f>IF('Material 4'!G9="","",'Material 4'!G9)</f>
        <v>0</v>
      </c>
      <c r="E248" s="302">
        <f>IF('Material 4'!O9="","",'Material 4'!O9)</f>
        <v>0</v>
      </c>
    </row>
    <row r="249" spans="1:5">
      <c r="A249" s="49" t="str">
        <f>IF('Material 4'!N10="","",'Material 4'!N10)</f>
        <v/>
      </c>
      <c r="B249" s="4" t="str">
        <f>IF('Material 4'!D10="","",'Material 4'!D10)</f>
        <v/>
      </c>
      <c r="C249" s="22"/>
      <c r="D249" s="302">
        <f>IF('Material 4'!G10="","",'Material 4'!G10)</f>
        <v>0</v>
      </c>
      <c r="E249" s="302">
        <f>IF('Material 4'!O10="","",'Material 4'!O10)</f>
        <v>0</v>
      </c>
    </row>
    <row r="250" spans="1:5">
      <c r="A250" s="49" t="str">
        <f>IF('Material 4'!N11="","",'Material 4'!N11)</f>
        <v/>
      </c>
      <c r="B250" s="4" t="str">
        <f>IF('Material 4'!D11="","",'Material 4'!D11)</f>
        <v/>
      </c>
      <c r="C250" s="22"/>
      <c r="D250" s="302">
        <f>IF('Material 4'!G11="","",'Material 4'!G11)</f>
        <v>0</v>
      </c>
      <c r="E250" s="302">
        <f>IF('Material 4'!O11="","",'Material 4'!O11)</f>
        <v>0</v>
      </c>
    </row>
    <row r="251" spans="1:5">
      <c r="A251" s="49" t="str">
        <f>IF('Material 4'!N12="","",'Material 4'!N12)</f>
        <v/>
      </c>
      <c r="B251" s="4" t="str">
        <f>IF('Material 4'!D12="","",'Material 4'!D12)</f>
        <v/>
      </c>
      <c r="C251" s="22"/>
      <c r="D251" s="302">
        <f>IF('Material 4'!G12="","",'Material 4'!G12)</f>
        <v>0</v>
      </c>
      <c r="E251" s="302">
        <f>IF('Material 4'!O12="","",'Material 4'!O12)</f>
        <v>0</v>
      </c>
    </row>
    <row r="252" spans="1:5">
      <c r="A252" s="49" t="str">
        <f>IF('Material 4'!N13="","",'Material 4'!N13)</f>
        <v/>
      </c>
      <c r="B252" s="4" t="str">
        <f>IF('Material 4'!D13="","",'Material 4'!D13)</f>
        <v/>
      </c>
      <c r="C252" s="22"/>
      <c r="D252" s="302">
        <f>IF('Material 4'!G13="","",'Material 4'!G13)</f>
        <v>0</v>
      </c>
      <c r="E252" s="302">
        <f>IF('Material 4'!O13="","",'Material 4'!O13)</f>
        <v>0</v>
      </c>
    </row>
    <row r="253" spans="1:5">
      <c r="A253" s="49" t="str">
        <f>IF('Material 4'!N14="","",'Material 4'!N14)</f>
        <v/>
      </c>
      <c r="B253" s="4" t="str">
        <f>IF('Material 4'!D14="","",'Material 4'!D14)</f>
        <v/>
      </c>
      <c r="C253" s="22"/>
      <c r="D253" s="302">
        <f>IF('Material 4'!G14="","",'Material 4'!G14)</f>
        <v>0</v>
      </c>
      <c r="E253" s="302">
        <f>IF('Material 4'!O14="","",'Material 4'!O14)</f>
        <v>0</v>
      </c>
    </row>
    <row r="254" spans="1:5">
      <c r="A254" s="49" t="str">
        <f>IF('Material 4'!N15="","",'Material 4'!N15)</f>
        <v/>
      </c>
      <c r="B254" s="4" t="str">
        <f>IF('Material 4'!D15="","",'Material 4'!D15)</f>
        <v/>
      </c>
      <c r="C254" s="22"/>
      <c r="D254" s="302">
        <f>IF('Material 4'!G15="","",'Material 4'!G15)</f>
        <v>0</v>
      </c>
      <c r="E254" s="302">
        <f>IF('Material 4'!O15="","",'Material 4'!O15)</f>
        <v>0</v>
      </c>
    </row>
    <row r="255" spans="1:5">
      <c r="A255" s="49" t="str">
        <f>IF('Material 4'!N16="","",'Material 4'!N16)</f>
        <v/>
      </c>
      <c r="B255" s="4" t="str">
        <f>IF('Material 4'!D16="","",'Material 4'!D16)</f>
        <v/>
      </c>
      <c r="C255" s="22"/>
      <c r="D255" s="302">
        <f>IF('Material 4'!G16="","",'Material 4'!G16)</f>
        <v>0</v>
      </c>
      <c r="E255" s="302">
        <f>IF('Material 4'!O16="","",'Material 4'!O16)</f>
        <v>0</v>
      </c>
    </row>
    <row r="256" spans="1:5">
      <c r="A256" s="49" t="str">
        <f>IF('Material 4'!N17="","",'Material 4'!N17)</f>
        <v/>
      </c>
      <c r="B256" s="4" t="str">
        <f>IF('Material 4'!D17="","",'Material 4'!D17)</f>
        <v/>
      </c>
      <c r="C256" s="22"/>
      <c r="D256" s="302">
        <f>IF('Material 4'!G17="","",'Material 4'!G17)</f>
        <v>0</v>
      </c>
      <c r="E256" s="302">
        <f>IF('Material 4'!O17="","",'Material 4'!O17)</f>
        <v>0</v>
      </c>
    </row>
    <row r="257" spans="1:5">
      <c r="A257" s="49" t="str">
        <f>IF('Material 4'!N18="","",'Material 4'!N18)</f>
        <v/>
      </c>
      <c r="B257" s="4" t="str">
        <f>IF('Material 4'!D18="","",'Material 4'!D18)</f>
        <v/>
      </c>
      <c r="C257" s="22"/>
      <c r="D257" s="302">
        <f>IF('Material 4'!G18="","",'Material 4'!G18)</f>
        <v>0</v>
      </c>
      <c r="E257" s="302">
        <f>IF('Material 4'!O18="","",'Material 4'!O18)</f>
        <v>0</v>
      </c>
    </row>
    <row r="258" spans="1:5">
      <c r="A258" s="49" t="str">
        <f>IF('Material 4'!N19="","",'Material 4'!N19)</f>
        <v/>
      </c>
      <c r="B258" s="4" t="str">
        <f>IF('Material 4'!D19="","",'Material 4'!D19)</f>
        <v/>
      </c>
      <c r="C258" s="22"/>
      <c r="D258" s="302">
        <f>IF('Material 4'!G19="","",'Material 4'!G19)</f>
        <v>0</v>
      </c>
      <c r="E258" s="302">
        <f>IF('Material 4'!O19="","",'Material 4'!O19)</f>
        <v>0</v>
      </c>
    </row>
    <row r="259" spans="1:5">
      <c r="A259" s="49" t="str">
        <f>IF('Material 4'!N20="","",'Material 4'!N20)</f>
        <v/>
      </c>
      <c r="B259" s="4" t="str">
        <f>IF('Material 4'!D20="","",'Material 4'!D20)</f>
        <v/>
      </c>
      <c r="C259" s="22"/>
      <c r="D259" s="302">
        <f>IF('Material 4'!G20="","",'Material 4'!G20)</f>
        <v>0</v>
      </c>
      <c r="E259" s="302">
        <f>IF('Material 4'!O20="","",'Material 4'!O20)</f>
        <v>0</v>
      </c>
    </row>
    <row r="260" spans="1:5">
      <c r="A260" s="49" t="str">
        <f>IF('Material 4'!N21="","",'Material 4'!N21)</f>
        <v/>
      </c>
      <c r="B260" s="4" t="str">
        <f>IF('Material 4'!D21="","",'Material 4'!D21)</f>
        <v/>
      </c>
      <c r="C260" s="22"/>
      <c r="D260" s="302">
        <f>IF('Material 4'!G21="","",'Material 4'!G21)</f>
        <v>0</v>
      </c>
      <c r="E260" s="302">
        <f>IF('Material 4'!O21="","",'Material 4'!O21)</f>
        <v>0</v>
      </c>
    </row>
    <row r="261" spans="1:5">
      <c r="A261" s="49" t="str">
        <f>IF('Material 4'!N22="","",'Material 4'!N22)</f>
        <v/>
      </c>
      <c r="B261" s="4" t="str">
        <f>IF('Material 4'!D22="","",'Material 4'!D22)</f>
        <v/>
      </c>
      <c r="C261" s="22"/>
      <c r="D261" s="302">
        <f>IF('Material 4'!G22="","",'Material 4'!G22)</f>
        <v>0</v>
      </c>
      <c r="E261" s="302">
        <f>IF('Material 4'!O22="","",'Material 4'!O22)</f>
        <v>0</v>
      </c>
    </row>
    <row r="262" spans="1:5">
      <c r="A262" s="49" t="str">
        <f>IF('Material 4'!N23="","",'Material 4'!N23)</f>
        <v/>
      </c>
      <c r="B262" s="4" t="str">
        <f>IF('Material 4'!D23="","",'Material 4'!D23)</f>
        <v/>
      </c>
      <c r="C262" s="22"/>
      <c r="D262" s="302">
        <f>IF('Material 4'!G23="","",'Material 4'!G23)</f>
        <v>0</v>
      </c>
      <c r="E262" s="302">
        <f>IF('Material 4'!O23="","",'Material 4'!O23)</f>
        <v>0</v>
      </c>
    </row>
    <row r="263" spans="1:5">
      <c r="A263" s="49" t="str">
        <f>IF('Material 4'!N24="","",'Material 4'!N24)</f>
        <v/>
      </c>
      <c r="B263" s="4" t="str">
        <f>IF('Material 4'!D24="","",'Material 4'!D24)</f>
        <v/>
      </c>
      <c r="C263" s="22"/>
      <c r="D263" s="302">
        <f>IF('Material 4'!G24="","",'Material 4'!G24)</f>
        <v>0</v>
      </c>
      <c r="E263" s="302">
        <f>IF('Material 4'!O24="","",'Material 4'!O24)</f>
        <v>0</v>
      </c>
    </row>
    <row r="264" spans="1:5">
      <c r="A264" s="49" t="str">
        <f>IF('Material 4'!N25="","",'Material 4'!N25)</f>
        <v/>
      </c>
      <c r="B264" s="4" t="str">
        <f>IF('Material 4'!D25="","",'Material 4'!D25)</f>
        <v/>
      </c>
      <c r="C264" s="22"/>
      <c r="D264" s="302">
        <f>IF('Material 4'!G25="","",'Material 4'!G25)</f>
        <v>0</v>
      </c>
      <c r="E264" s="302">
        <f>IF('Material 4'!O25="","",'Material 4'!O25)</f>
        <v>0</v>
      </c>
    </row>
    <row r="265" spans="1:5">
      <c r="A265" s="49" t="str">
        <f>IF('Material 4'!N26="","",'Material 4'!N26)</f>
        <v/>
      </c>
      <c r="B265" s="4" t="str">
        <f>IF('Material 4'!D26="","",'Material 4'!D26)</f>
        <v/>
      </c>
      <c r="C265" s="22"/>
      <c r="D265" s="302">
        <f>IF('Material 4'!G26="","",'Material 4'!G26)</f>
        <v>0</v>
      </c>
      <c r="E265" s="302">
        <f>IF('Material 4'!O26="","",'Material 4'!O26)</f>
        <v>0</v>
      </c>
    </row>
    <row r="266" spans="1:5">
      <c r="A266" s="49" t="str">
        <f>IF('Material 4'!N27="","",'Material 4'!N27)</f>
        <v/>
      </c>
      <c r="B266" s="4" t="str">
        <f>IF('Material 4'!D27="","",'Material 4'!D27)</f>
        <v/>
      </c>
      <c r="C266" s="22"/>
      <c r="D266" s="302">
        <f>IF('Material 4'!G27="","",'Material 4'!G27)</f>
        <v>0</v>
      </c>
      <c r="E266" s="302">
        <f>IF('Material 4'!O27="","",'Material 4'!O27)</f>
        <v>0</v>
      </c>
    </row>
    <row r="267" spans="1:5">
      <c r="A267" s="49" t="str">
        <f>IF('Material 4'!N28="","",'Material 4'!N28)</f>
        <v/>
      </c>
      <c r="B267" s="4" t="str">
        <f>IF('Material 4'!D28="","",'Material 4'!D28)</f>
        <v/>
      </c>
      <c r="C267" s="22"/>
      <c r="D267" s="302">
        <f>IF('Material 4'!G28="","",'Material 4'!G28)</f>
        <v>0</v>
      </c>
      <c r="E267" s="302">
        <f>IF('Material 4'!O28="","",'Material 4'!O28)</f>
        <v>0</v>
      </c>
    </row>
    <row r="268" spans="1:5">
      <c r="A268" s="49" t="str">
        <f>IF('Material 4'!N29="","",'Material 4'!N29)</f>
        <v/>
      </c>
      <c r="B268" s="4" t="str">
        <f>IF('Material 4'!D29="","",'Material 4'!D29)</f>
        <v/>
      </c>
      <c r="C268" s="22"/>
      <c r="D268" s="302">
        <f>IF('Material 4'!G29="","",'Material 4'!G29)</f>
        <v>0</v>
      </c>
      <c r="E268" s="302">
        <f>IF('Material 4'!O29="","",'Material 4'!O29)</f>
        <v>0</v>
      </c>
    </row>
    <row r="269" spans="1:5">
      <c r="A269" s="49" t="str">
        <f>IF('Material 4'!N30="","",'Material 4'!N30)</f>
        <v/>
      </c>
      <c r="B269" s="4" t="str">
        <f>IF('Material 4'!D30="","",'Material 4'!D30)</f>
        <v/>
      </c>
      <c r="C269" s="22"/>
      <c r="D269" s="302">
        <f>IF('Material 4'!G30="","",'Material 4'!G30)</f>
        <v>0</v>
      </c>
      <c r="E269" s="302">
        <f>IF('Material 4'!O30="","",'Material 4'!O30)</f>
        <v>0</v>
      </c>
    </row>
    <row r="270" spans="1:5">
      <c r="A270" s="49" t="str">
        <f>IF('Material 4'!N31="","",'Material 4'!N31)</f>
        <v/>
      </c>
      <c r="B270" s="4" t="str">
        <f>IF('Material 4'!D31="","",'Material 4'!D31)</f>
        <v/>
      </c>
      <c r="C270" s="22"/>
      <c r="D270" s="302">
        <f>IF('Material 4'!G31="","",'Material 4'!G31)</f>
        <v>0</v>
      </c>
      <c r="E270" s="302">
        <f>IF('Material 4'!O31="","",'Material 4'!O31)</f>
        <v>0</v>
      </c>
    </row>
    <row r="271" spans="1:5">
      <c r="A271" s="49" t="str">
        <f>IF('Material 4'!N32="","",'Material 4'!N32)</f>
        <v/>
      </c>
      <c r="B271" s="4" t="str">
        <f>IF('Material 4'!D32="","",'Material 4'!D32)</f>
        <v/>
      </c>
      <c r="C271" s="22"/>
      <c r="D271" s="302">
        <f>IF('Material 4'!G32="","",'Material 4'!G32)</f>
        <v>0</v>
      </c>
      <c r="E271" s="302">
        <f>IF('Material 4'!O32="","",'Material 4'!O32)</f>
        <v>0</v>
      </c>
    </row>
    <row r="272" spans="1:5">
      <c r="A272" s="49" t="str">
        <f>IF('Material 4'!N33="","",'Material 4'!N33)</f>
        <v/>
      </c>
      <c r="B272" s="4" t="str">
        <f>IF('Material 4'!D33="","",'Material 4'!D33)</f>
        <v/>
      </c>
      <c r="C272" s="22"/>
      <c r="D272" s="302">
        <f>IF('Material 4'!G33="","",'Material 4'!G33)</f>
        <v>0</v>
      </c>
      <c r="E272" s="302">
        <f>IF('Material 4'!O33="","",'Material 4'!O33)</f>
        <v>0</v>
      </c>
    </row>
    <row r="273" spans="1:5">
      <c r="A273" s="49" t="str">
        <f>IF('Material 4'!N34="","",'Material 4'!N34)</f>
        <v/>
      </c>
      <c r="B273" s="4" t="str">
        <f>IF('Material 4'!D34="","",'Material 4'!D34)</f>
        <v/>
      </c>
      <c r="C273" s="22"/>
      <c r="D273" s="302">
        <f>IF('Material 4'!G34="","",'Material 4'!G34)</f>
        <v>0</v>
      </c>
      <c r="E273" s="302">
        <f>IF('Material 4'!O34="","",'Material 4'!O34)</f>
        <v>0</v>
      </c>
    </row>
    <row r="274" spans="1:5">
      <c r="A274" s="49" t="str">
        <f>IF('Material 4'!N35="","",'Material 4'!N35)</f>
        <v/>
      </c>
      <c r="B274" s="4" t="str">
        <f>IF('Material 4'!D35="","",'Material 4'!D35)</f>
        <v/>
      </c>
      <c r="C274" s="22"/>
      <c r="D274" s="302">
        <f>IF('Material 4'!G35="","",'Material 4'!G35)</f>
        <v>0</v>
      </c>
      <c r="E274" s="302">
        <f>IF('Material 4'!O35="","",'Material 4'!O35)</f>
        <v>0</v>
      </c>
    </row>
    <row r="275" spans="1:5">
      <c r="A275" s="49" t="str">
        <f>IF('Material 4'!N36="","",'Material 4'!N36)</f>
        <v/>
      </c>
      <c r="B275" s="4" t="str">
        <f>IF('Material 4'!D36="","",'Material 4'!D36)</f>
        <v/>
      </c>
      <c r="C275" s="22"/>
      <c r="D275" s="302">
        <f>IF('Material 4'!G36="","",'Material 4'!G36)</f>
        <v>0</v>
      </c>
      <c r="E275" s="302">
        <f>IF('Material 4'!O36="","",'Material 4'!O36)</f>
        <v>0</v>
      </c>
    </row>
    <row r="276" spans="1:5">
      <c r="A276" s="49" t="str">
        <f>IF('Material 4'!N37="","",'Material 4'!N37)</f>
        <v/>
      </c>
      <c r="B276" s="4" t="str">
        <f>IF('Material 4'!D37="","",'Material 4'!D37)</f>
        <v/>
      </c>
      <c r="C276" s="22"/>
      <c r="D276" s="302">
        <f>IF('Material 4'!G37="","",'Material 4'!G37)</f>
        <v>0</v>
      </c>
      <c r="E276" s="302">
        <f>IF('Material 4'!O37="","",'Material 4'!O37)</f>
        <v>0</v>
      </c>
    </row>
    <row r="277" spans="1:5">
      <c r="A277" s="49" t="str">
        <f>IF('Material 4'!N38="","",'Material 4'!N38)</f>
        <v/>
      </c>
      <c r="B277" s="4" t="str">
        <f>IF('Material 4'!D38="","",'Material 4'!D38)</f>
        <v/>
      </c>
      <c r="C277" s="22"/>
      <c r="D277" s="302">
        <f>IF('Material 4'!G38="","",'Material 4'!G38)</f>
        <v>0</v>
      </c>
      <c r="E277" s="302">
        <f>IF('Material 4'!O38="","",'Material 4'!O38)</f>
        <v>0</v>
      </c>
    </row>
    <row r="278" spans="1:5">
      <c r="A278" s="49" t="str">
        <f>IF('Material 4'!N39="","",'Material 4'!N39)</f>
        <v/>
      </c>
      <c r="B278" s="4" t="str">
        <f>IF('Material 4'!D39="","",'Material 4'!D39)</f>
        <v/>
      </c>
      <c r="C278" s="22"/>
      <c r="D278" s="302">
        <f>IF('Material 4'!G39="","",'Material 4'!G39)</f>
        <v>0</v>
      </c>
      <c r="E278" s="302">
        <f>IF('Material 4'!O39="","",'Material 4'!O39)</f>
        <v>0</v>
      </c>
    </row>
    <row r="279" spans="1:5">
      <c r="A279" s="49" t="str">
        <f>IF('Material 4'!N40="","",'Material 4'!N40)</f>
        <v/>
      </c>
      <c r="B279" s="4" t="str">
        <f>IF('Material 4'!D40="","",'Material 4'!D40)</f>
        <v/>
      </c>
      <c r="C279" s="22"/>
      <c r="D279" s="302">
        <f>IF('Material 4'!G40="","",'Material 4'!G40)</f>
        <v>0</v>
      </c>
      <c r="E279" s="302">
        <f>IF('Material 4'!O40="","",'Material 4'!O40)</f>
        <v>0</v>
      </c>
    </row>
    <row r="280" spans="1:5">
      <c r="A280" s="49" t="str">
        <f>IF('Material 4'!N41="","",'Material 4'!N41)</f>
        <v/>
      </c>
      <c r="B280" s="4" t="str">
        <f>IF('Material 4'!D41="","",'Material 4'!D41)</f>
        <v/>
      </c>
      <c r="C280" s="22"/>
      <c r="D280" s="302">
        <f>IF('Material 4'!G41="","",'Material 4'!G41)</f>
        <v>0</v>
      </c>
      <c r="E280" s="302">
        <f>IF('Material 4'!O41="","",'Material 4'!O41)</f>
        <v>0</v>
      </c>
    </row>
    <row r="281" spans="1:5">
      <c r="A281" s="49" t="str">
        <f>IF('Material 4'!N42="","",'Material 4'!N42)</f>
        <v/>
      </c>
      <c r="B281" s="4" t="str">
        <f>IF('Material 4'!D42="","",'Material 4'!D42)</f>
        <v/>
      </c>
      <c r="C281" s="22"/>
      <c r="D281" s="302">
        <f>IF('Material 4'!G42="","",'Material 4'!G42)</f>
        <v>0</v>
      </c>
      <c r="E281" s="302">
        <f>IF('Material 4'!O42="","",'Material 4'!O42)</f>
        <v>0</v>
      </c>
    </row>
    <row r="282" spans="1:5">
      <c r="A282" s="49" t="str">
        <f>IF('Material 4'!N43="","",'Material 4'!N43)</f>
        <v/>
      </c>
      <c r="B282" s="4" t="str">
        <f>IF('Material 4'!D43="","",'Material 4'!D43)</f>
        <v/>
      </c>
      <c r="C282" s="22"/>
      <c r="D282" s="302">
        <f>IF('Material 4'!G43="","",'Material 4'!G43)</f>
        <v>0</v>
      </c>
      <c r="E282" s="302">
        <f>IF('Material 4'!O43="","",'Material 4'!O43)</f>
        <v>0</v>
      </c>
    </row>
    <row r="283" spans="1:5">
      <c r="A283" s="49" t="str">
        <f>IF('Material 4'!N44="","",'Material 4'!N44)</f>
        <v/>
      </c>
      <c r="B283" s="4" t="str">
        <f>IF('Material 4'!D44="","",'Material 4'!D44)</f>
        <v/>
      </c>
      <c r="C283" s="22"/>
      <c r="D283" s="302">
        <f>IF('Material 4'!G44="","",'Material 4'!G44)</f>
        <v>0</v>
      </c>
      <c r="E283" s="302">
        <f>IF('Material 4'!O44="","",'Material 4'!O44)</f>
        <v>0</v>
      </c>
    </row>
    <row r="284" spans="1:5">
      <c r="A284" s="49" t="str">
        <f>IF('Material 4'!N45="","",'Material 4'!N45)</f>
        <v/>
      </c>
      <c r="B284" s="4" t="str">
        <f>IF('Material 4'!D45="","",'Material 4'!D45)</f>
        <v/>
      </c>
      <c r="C284" s="22"/>
      <c r="D284" s="302">
        <f>IF('Material 4'!G45="","",'Material 4'!G45)</f>
        <v>0</v>
      </c>
      <c r="E284" s="302">
        <f>IF('Material 4'!O45="","",'Material 4'!O45)</f>
        <v>0</v>
      </c>
    </row>
    <row r="285" spans="1:5">
      <c r="A285" s="49" t="str">
        <f>IF('Material 4'!N46="","",'Material 4'!N46)</f>
        <v/>
      </c>
      <c r="B285" s="4" t="str">
        <f>IF('Material 4'!D46="","",'Material 4'!D46)</f>
        <v/>
      </c>
      <c r="C285" s="22"/>
      <c r="D285" s="302">
        <f>IF('Material 4'!G46="","",'Material 4'!G46)</f>
        <v>0</v>
      </c>
      <c r="E285" s="302">
        <f>IF('Material 4'!O46="","",'Material 4'!O46)</f>
        <v>0</v>
      </c>
    </row>
    <row r="286" spans="1:5">
      <c r="A286" s="49" t="str">
        <f>IF('Material 4'!N47="","",'Material 4'!N47)</f>
        <v/>
      </c>
      <c r="B286" s="4" t="str">
        <f>IF('Material 4'!D47="","",'Material 4'!D47)</f>
        <v/>
      </c>
      <c r="C286" s="22"/>
      <c r="D286" s="302">
        <f>IF('Material 4'!G47="","",'Material 4'!G47)</f>
        <v>0</v>
      </c>
      <c r="E286" s="302">
        <f>IF('Material 4'!O47="","",'Material 4'!O47)</f>
        <v>0</v>
      </c>
    </row>
    <row r="287" spans="1:5">
      <c r="A287" s="49" t="str">
        <f>IF('Material 4'!N48="","",'Material 4'!N48)</f>
        <v/>
      </c>
      <c r="B287" s="4" t="str">
        <f>IF('Material 4'!D48="","",'Material 4'!D48)</f>
        <v/>
      </c>
      <c r="C287" s="22"/>
      <c r="D287" s="302">
        <f>IF('Material 4'!G48="","",'Material 4'!G48)</f>
        <v>0</v>
      </c>
      <c r="E287" s="302">
        <f>IF('Material 4'!O48="","",'Material 4'!O48)</f>
        <v>0</v>
      </c>
    </row>
    <row r="288" spans="1:5">
      <c r="A288" s="49" t="str">
        <f>IF('Material 4'!N49="","",'Material 4'!N49)</f>
        <v/>
      </c>
      <c r="B288" s="4" t="str">
        <f>IF('Material 4'!D49="","",'Material 4'!D49)</f>
        <v/>
      </c>
      <c r="C288" s="22"/>
      <c r="D288" s="302">
        <f>IF('Material 4'!G49="","",'Material 4'!G49)</f>
        <v>0</v>
      </c>
      <c r="E288" s="302">
        <f>IF('Material 4'!O49="","",'Material 4'!O49)</f>
        <v>0</v>
      </c>
    </row>
    <row r="289" spans="1:5">
      <c r="A289" s="49" t="str">
        <f>IF('Material 4'!N50="","",'Material 4'!N50)</f>
        <v/>
      </c>
      <c r="B289" s="4" t="str">
        <f>IF('Material 4'!D50="","",'Material 4'!D50)</f>
        <v/>
      </c>
      <c r="C289" s="22"/>
      <c r="D289" s="302">
        <f>IF('Material 4'!G50="","",'Material 4'!G50)</f>
        <v>0</v>
      </c>
      <c r="E289" s="302">
        <f>IF('Material 4'!O50="","",'Material 4'!O50)</f>
        <v>0</v>
      </c>
    </row>
    <row r="290" spans="1:5">
      <c r="A290" s="49" t="str">
        <f>IF('Material 4'!N51="","",'Material 4'!N51)</f>
        <v/>
      </c>
      <c r="B290" s="4" t="str">
        <f>IF('Material 4'!D51="","",'Material 4'!D51)</f>
        <v/>
      </c>
      <c r="C290" s="22"/>
      <c r="D290" s="302">
        <f>IF('Material 4'!G51="","",'Material 4'!G51)</f>
        <v>0</v>
      </c>
      <c r="E290" s="302">
        <f>IF('Material 4'!O51="","",'Material 4'!O51)</f>
        <v>0</v>
      </c>
    </row>
    <row r="291" spans="1:5">
      <c r="A291" s="49" t="str">
        <f>IF('Material 4'!N52="","",'Material 4'!N52)</f>
        <v/>
      </c>
      <c r="B291" s="4" t="str">
        <f>IF('Material 4'!D52="","",'Material 4'!D52)</f>
        <v/>
      </c>
      <c r="C291" s="22"/>
      <c r="D291" s="302">
        <f>IF('Material 4'!G52="","",'Material 4'!G52)</f>
        <v>0</v>
      </c>
      <c r="E291" s="302">
        <f>IF('Material 4'!O52="","",'Material 4'!O52)</f>
        <v>0</v>
      </c>
    </row>
    <row r="292" spans="1:5">
      <c r="A292" s="49" t="str">
        <f>IF('Material 4'!N53="","",'Material 4'!N53)</f>
        <v/>
      </c>
      <c r="B292" s="4" t="str">
        <f>IF('Material 4'!D53="","",'Material 4'!D53)</f>
        <v/>
      </c>
      <c r="C292" s="22"/>
      <c r="D292" s="302">
        <f>IF('Material 4'!G53="","",'Material 4'!G53)</f>
        <v>0</v>
      </c>
      <c r="E292" s="302">
        <f>IF('Material 4'!O53="","",'Material 4'!O53)</f>
        <v>0</v>
      </c>
    </row>
    <row r="293" spans="1:5">
      <c r="A293" s="49" t="str">
        <f>IF('Material 5'!N9="","",'Material 5'!N9)</f>
        <v/>
      </c>
      <c r="B293" s="4" t="str">
        <f>IF('Material 5'!D9="","",'Material 5'!D9)</f>
        <v/>
      </c>
      <c r="C293" s="22"/>
      <c r="D293" s="302">
        <f>IF('Material 5'!G9="","",'Material 5'!G9)</f>
        <v>0</v>
      </c>
      <c r="E293" s="302">
        <f>IF('Material 5'!O9="","",'Material 5'!O9)</f>
        <v>0</v>
      </c>
    </row>
    <row r="294" spans="1:5">
      <c r="A294" s="49" t="str">
        <f>IF('Material 5'!N10="","",'Material 5'!N10)</f>
        <v/>
      </c>
      <c r="B294" s="4" t="str">
        <f>IF('Material 5'!D10="","",'Material 5'!D10)</f>
        <v/>
      </c>
      <c r="C294" s="22"/>
      <c r="D294" s="302">
        <f>IF('Material 5'!G10="","",'Material 5'!G10)</f>
        <v>0</v>
      </c>
      <c r="E294" s="302">
        <f>IF('Material 5'!O10="","",'Material 5'!O10)</f>
        <v>0</v>
      </c>
    </row>
    <row r="295" spans="1:5">
      <c r="A295" s="49" t="str">
        <f>IF('Material 5'!N11="","",'Material 5'!N11)</f>
        <v/>
      </c>
      <c r="B295" s="4" t="str">
        <f>IF('Material 5'!D11="","",'Material 5'!D11)</f>
        <v/>
      </c>
      <c r="C295" s="22"/>
      <c r="D295" s="302">
        <f>IF('Material 5'!G11="","",'Material 5'!G11)</f>
        <v>0</v>
      </c>
      <c r="E295" s="302">
        <f>IF('Material 5'!O11="","",'Material 5'!O11)</f>
        <v>0</v>
      </c>
    </row>
    <row r="296" spans="1:5">
      <c r="A296" s="49" t="str">
        <f>IF('Material 5'!N12="","",'Material 5'!N12)</f>
        <v/>
      </c>
      <c r="B296" s="4" t="str">
        <f>IF('Material 5'!D12="","",'Material 5'!D12)</f>
        <v/>
      </c>
      <c r="C296" s="22"/>
      <c r="D296" s="302">
        <f>IF('Material 5'!G12="","",'Material 5'!G12)</f>
        <v>0</v>
      </c>
      <c r="E296" s="302">
        <f>IF('Material 5'!O12="","",'Material 5'!O12)</f>
        <v>0</v>
      </c>
    </row>
    <row r="297" spans="1:5">
      <c r="A297" s="49" t="str">
        <f>IF('Material 5'!N13="","",'Material 5'!N13)</f>
        <v/>
      </c>
      <c r="B297" s="4" t="str">
        <f>IF('Material 5'!D13="","",'Material 5'!D13)</f>
        <v/>
      </c>
      <c r="C297" s="22"/>
      <c r="D297" s="302">
        <f>IF('Material 5'!G13="","",'Material 5'!G13)</f>
        <v>0</v>
      </c>
      <c r="E297" s="302">
        <f>IF('Material 5'!O13="","",'Material 5'!O13)</f>
        <v>0</v>
      </c>
    </row>
    <row r="298" spans="1:5">
      <c r="A298" s="49" t="str">
        <f>IF('Material 5'!N14="","",'Material 5'!N14)</f>
        <v/>
      </c>
      <c r="B298" s="4" t="str">
        <f>IF('Material 5'!D14="","",'Material 5'!D14)</f>
        <v/>
      </c>
      <c r="C298" s="22"/>
      <c r="D298" s="302">
        <f>IF('Material 5'!G14="","",'Material 5'!G14)</f>
        <v>0</v>
      </c>
      <c r="E298" s="302">
        <f>IF('Material 5'!O14="","",'Material 5'!O14)</f>
        <v>0</v>
      </c>
    </row>
    <row r="299" spans="1:5">
      <c r="A299" s="49" t="str">
        <f>IF('Material 5'!N15="","",'Material 5'!N15)</f>
        <v/>
      </c>
      <c r="B299" s="4" t="str">
        <f>IF('Material 5'!D15="","",'Material 5'!D15)</f>
        <v/>
      </c>
      <c r="C299" s="22"/>
      <c r="D299" s="302">
        <f>IF('Material 5'!G15="","",'Material 5'!G15)</f>
        <v>0</v>
      </c>
      <c r="E299" s="302">
        <f>IF('Material 5'!O15="","",'Material 5'!O15)</f>
        <v>0</v>
      </c>
    </row>
    <row r="300" spans="1:5">
      <c r="A300" s="49" t="str">
        <f>IF('Material 5'!N16="","",'Material 5'!N16)</f>
        <v/>
      </c>
      <c r="B300" s="4" t="str">
        <f>IF('Material 5'!D16="","",'Material 5'!D16)</f>
        <v/>
      </c>
      <c r="C300" s="22"/>
      <c r="D300" s="302">
        <f>IF('Material 5'!G16="","",'Material 5'!G16)</f>
        <v>0</v>
      </c>
      <c r="E300" s="302">
        <f>IF('Material 5'!O16="","",'Material 5'!O16)</f>
        <v>0</v>
      </c>
    </row>
    <row r="301" spans="1:5">
      <c r="A301" s="49" t="str">
        <f>IF('Material 5'!N17="","",'Material 5'!N17)</f>
        <v/>
      </c>
      <c r="B301" s="4" t="str">
        <f>IF('Material 5'!D17="","",'Material 5'!D17)</f>
        <v/>
      </c>
      <c r="C301" s="22"/>
      <c r="D301" s="302">
        <f>IF('Material 5'!G17="","",'Material 5'!G17)</f>
        <v>0</v>
      </c>
      <c r="E301" s="302">
        <f>IF('Material 5'!O17="","",'Material 5'!O17)</f>
        <v>0</v>
      </c>
    </row>
    <row r="302" spans="1:5">
      <c r="A302" s="49" t="str">
        <f>IF('Material 5'!N18="","",'Material 5'!N18)</f>
        <v/>
      </c>
      <c r="B302" s="4" t="str">
        <f>IF('Material 5'!D18="","",'Material 5'!D18)</f>
        <v/>
      </c>
      <c r="C302" s="22"/>
      <c r="D302" s="302">
        <f>IF('Material 5'!G18="","",'Material 5'!G18)</f>
        <v>0</v>
      </c>
      <c r="E302" s="302">
        <f>IF('Material 5'!O18="","",'Material 5'!O18)</f>
        <v>0</v>
      </c>
    </row>
    <row r="303" spans="1:5">
      <c r="A303" s="49" t="str">
        <f>IF('Material 5'!N19="","",'Material 5'!N19)</f>
        <v/>
      </c>
      <c r="B303" s="4" t="str">
        <f>IF('Material 5'!D19="","",'Material 5'!D19)</f>
        <v/>
      </c>
      <c r="C303" s="22"/>
      <c r="D303" s="302">
        <f>IF('Material 5'!G19="","",'Material 5'!G19)</f>
        <v>0</v>
      </c>
      <c r="E303" s="302">
        <f>IF('Material 5'!O19="","",'Material 5'!O19)</f>
        <v>0</v>
      </c>
    </row>
    <row r="304" spans="1:5">
      <c r="A304" s="49" t="str">
        <f>IF('Material 5'!N20="","",'Material 5'!N20)</f>
        <v/>
      </c>
      <c r="B304" s="4" t="str">
        <f>IF('Material 5'!D20="","",'Material 5'!D20)</f>
        <v/>
      </c>
      <c r="C304" s="22"/>
      <c r="D304" s="302">
        <f>IF('Material 5'!G20="","",'Material 5'!G20)</f>
        <v>0</v>
      </c>
      <c r="E304" s="302">
        <f>IF('Material 5'!O20="","",'Material 5'!O20)</f>
        <v>0</v>
      </c>
    </row>
    <row r="305" spans="1:5">
      <c r="A305" s="49" t="str">
        <f>IF('Material 5'!N21="","",'Material 5'!N21)</f>
        <v/>
      </c>
      <c r="B305" s="4" t="str">
        <f>IF('Material 5'!D21="","",'Material 5'!D21)</f>
        <v/>
      </c>
      <c r="C305" s="22"/>
      <c r="D305" s="302">
        <f>IF('Material 5'!G21="","",'Material 5'!G21)</f>
        <v>0</v>
      </c>
      <c r="E305" s="302">
        <f>IF('Material 5'!O21="","",'Material 5'!O21)</f>
        <v>0</v>
      </c>
    </row>
    <row r="306" spans="1:5">
      <c r="A306" s="49" t="str">
        <f>IF('Material 5'!N22="","",'Material 5'!N22)</f>
        <v/>
      </c>
      <c r="B306" s="4" t="str">
        <f>IF('Material 5'!D22="","",'Material 5'!D22)</f>
        <v/>
      </c>
      <c r="C306" s="22"/>
      <c r="D306" s="302">
        <f>IF('Material 5'!G22="","",'Material 5'!G22)</f>
        <v>0</v>
      </c>
      <c r="E306" s="302">
        <f>IF('Material 5'!O22="","",'Material 5'!O22)</f>
        <v>0</v>
      </c>
    </row>
    <row r="307" spans="1:5">
      <c r="A307" s="49" t="str">
        <f>IF('Material 5'!N23="","",'Material 5'!N23)</f>
        <v/>
      </c>
      <c r="B307" s="4" t="str">
        <f>IF('Material 5'!D23="","",'Material 5'!D23)</f>
        <v/>
      </c>
      <c r="C307" s="22"/>
      <c r="D307" s="302">
        <f>IF('Material 5'!G23="","",'Material 5'!G23)</f>
        <v>0</v>
      </c>
      <c r="E307" s="302">
        <f>IF('Material 5'!O23="","",'Material 5'!O23)</f>
        <v>0</v>
      </c>
    </row>
    <row r="308" spans="1:5">
      <c r="A308" s="49" t="str">
        <f>IF('Material 5'!N24="","",'Material 5'!N24)</f>
        <v/>
      </c>
      <c r="B308" s="4" t="str">
        <f>IF('Material 5'!D24="","",'Material 5'!D24)</f>
        <v/>
      </c>
      <c r="C308" s="22"/>
      <c r="D308" s="302">
        <f>IF('Material 5'!G24="","",'Material 5'!G24)</f>
        <v>0</v>
      </c>
      <c r="E308" s="302">
        <f>IF('Material 5'!O24="","",'Material 5'!O24)</f>
        <v>0</v>
      </c>
    </row>
    <row r="309" spans="1:5">
      <c r="A309" s="49" t="str">
        <f>IF('Material 5'!N25="","",'Material 5'!N25)</f>
        <v/>
      </c>
      <c r="B309" s="4" t="str">
        <f>IF('Material 5'!D25="","",'Material 5'!D25)</f>
        <v/>
      </c>
      <c r="C309" s="22"/>
      <c r="D309" s="302">
        <f>IF('Material 5'!G25="","",'Material 5'!G25)</f>
        <v>0</v>
      </c>
      <c r="E309" s="302">
        <f>IF('Material 5'!O25="","",'Material 5'!O25)</f>
        <v>0</v>
      </c>
    </row>
    <row r="310" spans="1:5">
      <c r="A310" s="49" t="str">
        <f>IF('Material 5'!N26="","",'Material 5'!N26)</f>
        <v/>
      </c>
      <c r="B310" s="4" t="str">
        <f>IF('Material 5'!D26="","",'Material 5'!D26)</f>
        <v/>
      </c>
      <c r="C310" s="22"/>
      <c r="D310" s="302">
        <f>IF('Material 5'!G26="","",'Material 5'!G26)</f>
        <v>0</v>
      </c>
      <c r="E310" s="302">
        <f>IF('Material 5'!O26="","",'Material 5'!O26)</f>
        <v>0</v>
      </c>
    </row>
    <row r="311" spans="1:5">
      <c r="A311" s="49" t="str">
        <f>IF('Material 5'!N27="","",'Material 5'!N27)</f>
        <v/>
      </c>
      <c r="B311" s="4" t="str">
        <f>IF('Material 5'!D27="","",'Material 5'!D27)</f>
        <v/>
      </c>
      <c r="C311" s="22"/>
      <c r="D311" s="302">
        <f>IF('Material 5'!G27="","",'Material 5'!G27)</f>
        <v>0</v>
      </c>
      <c r="E311" s="302">
        <f>IF('Material 5'!O27="","",'Material 5'!O27)</f>
        <v>0</v>
      </c>
    </row>
    <row r="312" spans="1:5">
      <c r="A312" s="49" t="str">
        <f>IF('Material 5'!N28="","",'Material 5'!N28)</f>
        <v/>
      </c>
      <c r="B312" s="4" t="str">
        <f>IF('Material 5'!D28="","",'Material 5'!D28)</f>
        <v/>
      </c>
      <c r="C312" s="22"/>
      <c r="D312" s="302">
        <f>IF('Material 5'!G28="","",'Material 5'!G28)</f>
        <v>0</v>
      </c>
      <c r="E312" s="302">
        <f>IF('Material 5'!O28="","",'Material 5'!O28)</f>
        <v>0</v>
      </c>
    </row>
    <row r="313" spans="1:5">
      <c r="A313" s="49" t="str">
        <f>IF('Material 5'!N29="","",'Material 5'!N29)</f>
        <v/>
      </c>
      <c r="B313" s="4" t="str">
        <f>IF('Material 5'!D29="","",'Material 5'!D29)</f>
        <v/>
      </c>
      <c r="C313" s="22"/>
      <c r="D313" s="302">
        <f>IF('Material 5'!G29="","",'Material 5'!G29)</f>
        <v>0</v>
      </c>
      <c r="E313" s="302">
        <f>IF('Material 5'!O29="","",'Material 5'!O29)</f>
        <v>0</v>
      </c>
    </row>
    <row r="314" spans="1:5">
      <c r="A314" s="49" t="str">
        <f>IF('Material 5'!N30="","",'Material 5'!N30)</f>
        <v/>
      </c>
      <c r="B314" s="4" t="str">
        <f>IF('Material 5'!D30="","",'Material 5'!D30)</f>
        <v/>
      </c>
      <c r="C314" s="22"/>
      <c r="D314" s="302">
        <f>IF('Material 5'!G30="","",'Material 5'!G30)</f>
        <v>0</v>
      </c>
      <c r="E314" s="302">
        <f>IF('Material 5'!O30="","",'Material 5'!O30)</f>
        <v>0</v>
      </c>
    </row>
    <row r="315" spans="1:5">
      <c r="A315" s="49" t="str">
        <f>IF('Material 5'!N31="","",'Material 5'!N31)</f>
        <v/>
      </c>
      <c r="B315" s="4" t="str">
        <f>IF('Material 5'!D31="","",'Material 5'!D31)</f>
        <v/>
      </c>
      <c r="C315" s="22"/>
      <c r="D315" s="302">
        <f>IF('Material 5'!G31="","",'Material 5'!G31)</f>
        <v>0</v>
      </c>
      <c r="E315" s="302">
        <f>IF('Material 5'!O31="","",'Material 5'!O31)</f>
        <v>0</v>
      </c>
    </row>
    <row r="316" spans="1:5">
      <c r="A316" s="49" t="str">
        <f>IF('Material 5'!N32="","",'Material 5'!N32)</f>
        <v/>
      </c>
      <c r="B316" s="4" t="str">
        <f>IF('Material 5'!D32="","",'Material 5'!D32)</f>
        <v/>
      </c>
      <c r="C316" s="22"/>
      <c r="D316" s="302">
        <f>IF('Material 5'!G32="","",'Material 5'!G32)</f>
        <v>0</v>
      </c>
      <c r="E316" s="302">
        <f>IF('Material 5'!O32="","",'Material 5'!O32)</f>
        <v>0</v>
      </c>
    </row>
    <row r="317" spans="1:5">
      <c r="A317" s="49" t="str">
        <f>IF('Material 5'!N33="","",'Material 5'!N33)</f>
        <v/>
      </c>
      <c r="B317" s="4" t="str">
        <f>IF('Material 5'!D33="","",'Material 5'!D33)</f>
        <v/>
      </c>
      <c r="C317" s="22"/>
      <c r="D317" s="302">
        <f>IF('Material 5'!G33="","",'Material 5'!G33)</f>
        <v>0</v>
      </c>
      <c r="E317" s="302">
        <f>IF('Material 5'!O33="","",'Material 5'!O33)</f>
        <v>0</v>
      </c>
    </row>
    <row r="318" spans="1:5">
      <c r="A318" s="49" t="str">
        <f>IF('Material 5'!N34="","",'Material 5'!N34)</f>
        <v/>
      </c>
      <c r="B318" s="4" t="str">
        <f>IF('Material 5'!D34="","",'Material 5'!D34)</f>
        <v/>
      </c>
      <c r="C318" s="22"/>
      <c r="D318" s="302">
        <f>IF('Material 5'!G34="","",'Material 5'!G34)</f>
        <v>0</v>
      </c>
      <c r="E318" s="302">
        <f>IF('Material 5'!O34="","",'Material 5'!O34)</f>
        <v>0</v>
      </c>
    </row>
    <row r="319" spans="1:5">
      <c r="A319" s="49" t="str">
        <f>IF('Material 5'!N35="","",'Material 5'!N35)</f>
        <v/>
      </c>
      <c r="B319" s="4" t="str">
        <f>IF('Material 5'!D35="","",'Material 5'!D35)</f>
        <v/>
      </c>
      <c r="C319" s="22"/>
      <c r="D319" s="302">
        <f>IF('Material 5'!G35="","",'Material 5'!G35)</f>
        <v>0</v>
      </c>
      <c r="E319" s="302">
        <f>IF('Material 5'!O35="","",'Material 5'!O35)</f>
        <v>0</v>
      </c>
    </row>
    <row r="320" spans="1:5">
      <c r="A320" s="49" t="str">
        <f>IF('Material 5'!N36="","",'Material 5'!N36)</f>
        <v/>
      </c>
      <c r="B320" s="4" t="str">
        <f>IF('Material 5'!D36="","",'Material 5'!D36)</f>
        <v/>
      </c>
      <c r="C320" s="22"/>
      <c r="D320" s="302">
        <f>IF('Material 5'!G36="","",'Material 5'!G36)</f>
        <v>0</v>
      </c>
      <c r="E320" s="302">
        <f>IF('Material 5'!O36="","",'Material 5'!O36)</f>
        <v>0</v>
      </c>
    </row>
    <row r="321" spans="1:5">
      <c r="A321" s="49" t="str">
        <f>IF('Material 5'!N37="","",'Material 5'!N37)</f>
        <v/>
      </c>
      <c r="B321" s="4" t="str">
        <f>IF('Material 5'!D37="","",'Material 5'!D37)</f>
        <v/>
      </c>
      <c r="C321" s="22"/>
      <c r="D321" s="302">
        <f>IF('Material 5'!G37="","",'Material 5'!G37)</f>
        <v>0</v>
      </c>
      <c r="E321" s="302">
        <f>IF('Material 5'!O37="","",'Material 5'!O37)</f>
        <v>0</v>
      </c>
    </row>
    <row r="322" spans="1:5">
      <c r="A322" s="49" t="str">
        <f>IF('Material 5'!N38="","",'Material 5'!N38)</f>
        <v/>
      </c>
      <c r="B322" s="4" t="str">
        <f>IF('Material 5'!D38="","",'Material 5'!D38)</f>
        <v/>
      </c>
      <c r="C322" s="22"/>
      <c r="D322" s="302">
        <f>IF('Material 5'!G38="","",'Material 5'!G38)</f>
        <v>0</v>
      </c>
      <c r="E322" s="302">
        <f>IF('Material 5'!O38="","",'Material 5'!O38)</f>
        <v>0</v>
      </c>
    </row>
    <row r="323" spans="1:5">
      <c r="A323" s="49" t="str">
        <f>IF('Material 5'!N39="","",'Material 5'!N39)</f>
        <v/>
      </c>
      <c r="B323" s="4" t="str">
        <f>IF('Material 5'!D39="","",'Material 5'!D39)</f>
        <v/>
      </c>
      <c r="C323" s="22"/>
      <c r="D323" s="302">
        <f>IF('Material 5'!G39="","",'Material 5'!G39)</f>
        <v>0</v>
      </c>
      <c r="E323" s="302">
        <f>IF('Material 5'!O39="","",'Material 5'!O39)</f>
        <v>0</v>
      </c>
    </row>
    <row r="324" spans="1:5">
      <c r="A324" s="49" t="str">
        <f>IF('Material 5'!N40="","",'Material 5'!N40)</f>
        <v/>
      </c>
      <c r="B324" s="4" t="str">
        <f>IF('Material 5'!D40="","",'Material 5'!D40)</f>
        <v/>
      </c>
      <c r="C324" s="22"/>
      <c r="D324" s="302">
        <f>IF('Material 5'!G40="","",'Material 5'!G40)</f>
        <v>0</v>
      </c>
      <c r="E324" s="302">
        <f>IF('Material 5'!O40="","",'Material 5'!O40)</f>
        <v>0</v>
      </c>
    </row>
    <row r="325" spans="1:5">
      <c r="A325" s="49" t="str">
        <f>IF('Material 5'!N41="","",'Material 5'!N41)</f>
        <v/>
      </c>
      <c r="B325" s="4" t="str">
        <f>IF('Material 5'!D41="","",'Material 5'!D41)</f>
        <v/>
      </c>
      <c r="C325" s="22"/>
      <c r="D325" s="302">
        <f>IF('Material 5'!G41="","",'Material 5'!G41)</f>
        <v>0</v>
      </c>
      <c r="E325" s="302">
        <f>IF('Material 5'!O41="","",'Material 5'!O41)</f>
        <v>0</v>
      </c>
    </row>
    <row r="326" spans="1:5">
      <c r="A326" s="49" t="str">
        <f>IF('Material 5'!N42="","",'Material 5'!N42)</f>
        <v/>
      </c>
      <c r="B326" s="4" t="str">
        <f>IF('Material 5'!D42="","",'Material 5'!D42)</f>
        <v/>
      </c>
      <c r="C326" s="22"/>
      <c r="D326" s="302">
        <f>IF('Material 5'!G42="","",'Material 5'!G42)</f>
        <v>0</v>
      </c>
      <c r="E326" s="302">
        <f>IF('Material 5'!O42="","",'Material 5'!O42)</f>
        <v>0</v>
      </c>
    </row>
    <row r="327" spans="1:5">
      <c r="A327" s="49" t="str">
        <f>IF('Material 5'!N43="","",'Material 5'!N43)</f>
        <v/>
      </c>
      <c r="B327" s="4" t="str">
        <f>IF('Material 5'!D43="","",'Material 5'!D43)</f>
        <v/>
      </c>
      <c r="C327" s="22"/>
      <c r="D327" s="302">
        <f>IF('Material 5'!G43="","",'Material 5'!G43)</f>
        <v>0</v>
      </c>
      <c r="E327" s="302">
        <f>IF('Material 5'!O43="","",'Material 5'!O43)</f>
        <v>0</v>
      </c>
    </row>
    <row r="328" spans="1:5">
      <c r="A328" s="49" t="str">
        <f>IF('Material 5'!N44="","",'Material 5'!N44)</f>
        <v/>
      </c>
      <c r="B328" s="4" t="str">
        <f>IF('Material 5'!D44="","",'Material 5'!D44)</f>
        <v/>
      </c>
      <c r="C328" s="22"/>
      <c r="D328" s="302">
        <f>IF('Material 5'!G44="","",'Material 5'!G44)</f>
        <v>0</v>
      </c>
      <c r="E328" s="302">
        <f>IF('Material 5'!O44="","",'Material 5'!O44)</f>
        <v>0</v>
      </c>
    </row>
    <row r="329" spans="1:5">
      <c r="A329" s="49" t="str">
        <f>IF('Material 5'!N45="","",'Material 5'!N45)</f>
        <v/>
      </c>
      <c r="B329" s="4" t="str">
        <f>IF('Material 5'!D45="","",'Material 5'!D45)</f>
        <v/>
      </c>
      <c r="C329" s="22"/>
      <c r="D329" s="302">
        <f>IF('Material 5'!G45="","",'Material 5'!G45)</f>
        <v>0</v>
      </c>
      <c r="E329" s="302">
        <f>IF('Material 5'!O45="","",'Material 5'!O45)</f>
        <v>0</v>
      </c>
    </row>
    <row r="330" spans="1:5">
      <c r="A330" s="49" t="str">
        <f>IF('Material 5'!N46="","",'Material 5'!N46)</f>
        <v/>
      </c>
      <c r="B330" s="4" t="str">
        <f>IF('Material 5'!D46="","",'Material 5'!D46)</f>
        <v/>
      </c>
      <c r="C330" s="22"/>
      <c r="D330" s="302">
        <f>IF('Material 5'!G46="","",'Material 5'!G46)</f>
        <v>0</v>
      </c>
      <c r="E330" s="302">
        <f>IF('Material 5'!O46="","",'Material 5'!O46)</f>
        <v>0</v>
      </c>
    </row>
    <row r="331" spans="1:5">
      <c r="A331" s="49" t="str">
        <f>IF('Material 5'!N47="","",'Material 5'!N47)</f>
        <v/>
      </c>
      <c r="B331" s="4" t="str">
        <f>IF('Material 5'!D47="","",'Material 5'!D47)</f>
        <v/>
      </c>
      <c r="C331" s="22"/>
      <c r="D331" s="302">
        <f>IF('Material 5'!G47="","",'Material 5'!G47)</f>
        <v>0</v>
      </c>
      <c r="E331" s="302">
        <f>IF('Material 5'!O47="","",'Material 5'!O47)</f>
        <v>0</v>
      </c>
    </row>
    <row r="332" spans="1:5">
      <c r="A332" s="49" t="str">
        <f>IF('Material 5'!N48="","",'Material 5'!N48)</f>
        <v/>
      </c>
      <c r="B332" s="4" t="str">
        <f>IF('Material 5'!D48="","",'Material 5'!D48)</f>
        <v/>
      </c>
      <c r="C332" s="22"/>
      <c r="D332" s="302">
        <f>IF('Material 5'!G48="","",'Material 5'!G48)</f>
        <v>0</v>
      </c>
      <c r="E332" s="302">
        <f>IF('Material 5'!O48="","",'Material 5'!O48)</f>
        <v>0</v>
      </c>
    </row>
    <row r="333" spans="1:5">
      <c r="A333" s="49" t="str">
        <f>IF('Material 5'!N49="","",'Material 5'!N49)</f>
        <v/>
      </c>
      <c r="B333" s="4" t="str">
        <f>IF('Material 5'!D49="","",'Material 5'!D49)</f>
        <v/>
      </c>
      <c r="C333" s="22"/>
      <c r="D333" s="302">
        <f>IF('Material 5'!G49="","",'Material 5'!G49)</f>
        <v>0</v>
      </c>
      <c r="E333" s="302">
        <f>IF('Material 5'!O49="","",'Material 5'!O49)</f>
        <v>0</v>
      </c>
    </row>
    <row r="334" spans="1:5">
      <c r="A334" s="49" t="str">
        <f>IF('Material 5'!N50="","",'Material 5'!N50)</f>
        <v/>
      </c>
      <c r="B334" s="4" t="str">
        <f>IF('Material 5'!D50="","",'Material 5'!D50)</f>
        <v/>
      </c>
      <c r="C334" s="22"/>
      <c r="D334" s="302">
        <f>IF('Material 5'!G50="","",'Material 5'!G50)</f>
        <v>0</v>
      </c>
      <c r="E334" s="302">
        <f>IF('Material 5'!O50="","",'Material 5'!O50)</f>
        <v>0</v>
      </c>
    </row>
    <row r="335" spans="1:5">
      <c r="A335" s="49" t="str">
        <f>IF('Material 5'!N51="","",'Material 5'!N51)</f>
        <v/>
      </c>
      <c r="B335" s="4" t="str">
        <f>IF('Material 5'!D51="","",'Material 5'!D51)</f>
        <v/>
      </c>
      <c r="C335" s="22"/>
      <c r="D335" s="302">
        <f>IF('Material 5'!G51="","",'Material 5'!G51)</f>
        <v>0</v>
      </c>
      <c r="E335" s="302">
        <f>IF('Material 5'!O51="","",'Material 5'!O51)</f>
        <v>0</v>
      </c>
    </row>
    <row r="336" spans="1:5">
      <c r="A336" s="49" t="str">
        <f>IF('Material 5'!N52="","",'Material 5'!N52)</f>
        <v/>
      </c>
      <c r="B336" s="4" t="str">
        <f>IF('Material 5'!D52="","",'Material 5'!D52)</f>
        <v/>
      </c>
      <c r="C336" s="22"/>
      <c r="D336" s="302">
        <f>IF('Material 5'!G52="","",'Material 5'!G52)</f>
        <v>0</v>
      </c>
      <c r="E336" s="302">
        <f>IF('Material 5'!O52="","",'Material 5'!O52)</f>
        <v>0</v>
      </c>
    </row>
    <row r="337" spans="1:5">
      <c r="A337" s="49" t="str">
        <f>IF('Material 5'!N53="","",'Material 5'!N53)</f>
        <v/>
      </c>
      <c r="B337" s="4" t="str">
        <f>IF('Material 5'!D53="","",'Material 5'!D53)</f>
        <v/>
      </c>
      <c r="C337" s="22"/>
      <c r="D337" s="302">
        <f>IF('Material 5'!G53="","",'Material 5'!G53)</f>
        <v>0</v>
      </c>
      <c r="E337" s="302">
        <f>IF('Material 5'!O53="","",'Material 5'!O53)</f>
        <v>0</v>
      </c>
    </row>
    <row r="338" spans="1:5">
      <c r="A338" s="49" t="str">
        <f>IF('Freight 1'!N9="","",'Freight 1'!N9)</f>
        <v/>
      </c>
      <c r="B338" s="4" t="str">
        <f>IF('Freight 1'!D9="","",'Freight 1'!D9)</f>
        <v/>
      </c>
      <c r="C338" s="22"/>
      <c r="D338" s="203">
        <f>IF('Freight 1'!I9="","",'Freight 1'!I9)</f>
        <v>0</v>
      </c>
      <c r="E338" s="203">
        <f>IF('Freight 1'!O9="","",'Freight 1'!O9)</f>
        <v>0</v>
      </c>
    </row>
    <row r="339" spans="1:5">
      <c r="A339" s="49" t="str">
        <f>IF('Freight 1'!N10="","",'Freight 1'!N10)</f>
        <v/>
      </c>
      <c r="B339" s="4" t="str">
        <f>IF('Freight 1'!D10="","",'Freight 1'!D10)</f>
        <v/>
      </c>
      <c r="C339" s="22"/>
      <c r="D339" s="203">
        <f>IF('Freight 1'!I10="","",'Freight 1'!I10)</f>
        <v>0</v>
      </c>
      <c r="E339" s="203">
        <f>IF('Freight 1'!O10="","",'Freight 1'!O10)</f>
        <v>0</v>
      </c>
    </row>
    <row r="340" spans="1:5">
      <c r="A340" s="49" t="str">
        <f>IF('Freight 1'!N11="","",'Freight 1'!N11)</f>
        <v/>
      </c>
      <c r="B340" s="4" t="str">
        <f>IF('Freight 1'!D11="","",'Freight 1'!D11)</f>
        <v/>
      </c>
      <c r="C340" s="22"/>
      <c r="D340" s="203">
        <f>IF('Freight 1'!I11="","",'Freight 1'!I11)</f>
        <v>0</v>
      </c>
      <c r="E340" s="203">
        <f>IF('Freight 1'!O11="","",'Freight 1'!O11)</f>
        <v>0</v>
      </c>
    </row>
    <row r="341" spans="1:5">
      <c r="A341" s="49" t="str">
        <f>IF('Freight 1'!N12="","",'Freight 1'!N12)</f>
        <v/>
      </c>
      <c r="B341" s="4" t="str">
        <f>IF('Freight 1'!D12="","",'Freight 1'!D12)</f>
        <v/>
      </c>
      <c r="C341" s="22"/>
      <c r="D341" s="203">
        <f>IF('Freight 1'!I12="","",'Freight 1'!I12)</f>
        <v>0</v>
      </c>
      <c r="E341" s="203">
        <f>IF('Freight 1'!O12="","",'Freight 1'!O12)</f>
        <v>0</v>
      </c>
    </row>
    <row r="342" spans="1:5">
      <c r="A342" s="49" t="str">
        <f>IF('Freight 1'!N13="","",'Freight 1'!N13)</f>
        <v/>
      </c>
      <c r="B342" s="4" t="str">
        <f>IF('Freight 1'!D13="","",'Freight 1'!D13)</f>
        <v/>
      </c>
      <c r="C342" s="22"/>
      <c r="D342" s="203">
        <f>IF('Freight 1'!I13="","",'Freight 1'!I13)</f>
        <v>0</v>
      </c>
      <c r="E342" s="203">
        <f>IF('Freight 1'!O13="","",'Freight 1'!O13)</f>
        <v>0</v>
      </c>
    </row>
    <row r="343" spans="1:5">
      <c r="A343" s="49" t="str">
        <f>IF('Freight 1'!N14="","",'Freight 1'!N14)</f>
        <v/>
      </c>
      <c r="B343" s="4" t="str">
        <f>IF('Freight 1'!D14="","",'Freight 1'!D14)</f>
        <v/>
      </c>
      <c r="C343" s="22"/>
      <c r="D343" s="203">
        <f>IF('Freight 1'!I14="","",'Freight 1'!I14)</f>
        <v>0</v>
      </c>
      <c r="E343" s="203">
        <f>IF('Freight 1'!O14="","",'Freight 1'!O14)</f>
        <v>0</v>
      </c>
    </row>
    <row r="344" spans="1:5">
      <c r="A344" s="49" t="str">
        <f>IF('Freight 1'!N15="","",'Freight 1'!N15)</f>
        <v/>
      </c>
      <c r="B344" s="4" t="str">
        <f>IF('Freight 1'!D15="","",'Freight 1'!D15)</f>
        <v/>
      </c>
      <c r="C344" s="22"/>
      <c r="D344" s="203">
        <f>IF('Freight 1'!I15="","",'Freight 1'!I15)</f>
        <v>0</v>
      </c>
      <c r="E344" s="203">
        <f>IF('Freight 1'!O15="","",'Freight 1'!O15)</f>
        <v>0</v>
      </c>
    </row>
    <row r="345" spans="1:5">
      <c r="A345" s="49" t="str">
        <f>IF('Freight 1'!N16="","",'Freight 1'!N16)</f>
        <v/>
      </c>
      <c r="B345" s="4" t="str">
        <f>IF('Freight 1'!D16="","",'Freight 1'!D16)</f>
        <v/>
      </c>
      <c r="C345" s="22"/>
      <c r="D345" s="203">
        <f>IF('Freight 1'!I16="","",'Freight 1'!I16)</f>
        <v>0</v>
      </c>
      <c r="E345" s="203">
        <f>IF('Freight 1'!O16="","",'Freight 1'!O16)</f>
        <v>0</v>
      </c>
    </row>
    <row r="346" spans="1:5">
      <c r="A346" s="49" t="str">
        <f>IF('Freight 1'!N17="","",'Freight 1'!N17)</f>
        <v/>
      </c>
      <c r="B346" s="4" t="str">
        <f>IF('Freight 1'!D17="","",'Freight 1'!D17)</f>
        <v/>
      </c>
      <c r="C346" s="22"/>
      <c r="D346" s="203">
        <f>IF('Freight 1'!I17="","",'Freight 1'!I17)</f>
        <v>0</v>
      </c>
      <c r="E346" s="203">
        <f>IF('Freight 1'!O17="","",'Freight 1'!O17)</f>
        <v>0</v>
      </c>
    </row>
    <row r="347" spans="1:5">
      <c r="A347" s="49" t="str">
        <f>IF('Freight 1'!N18="","",'Freight 1'!N18)</f>
        <v/>
      </c>
      <c r="B347" s="4" t="str">
        <f>IF('Freight 1'!D18="","",'Freight 1'!D18)</f>
        <v/>
      </c>
      <c r="C347" s="22"/>
      <c r="D347" s="203">
        <f>IF('Freight 1'!I18="","",'Freight 1'!I18)</f>
        <v>0</v>
      </c>
      <c r="E347" s="203">
        <f>IF('Freight 1'!O18="","",'Freight 1'!O18)</f>
        <v>0</v>
      </c>
    </row>
    <row r="348" spans="1:5">
      <c r="A348" s="49" t="str">
        <f>IF('Freight 1'!N19="","",'Freight 1'!N19)</f>
        <v/>
      </c>
      <c r="B348" s="4" t="str">
        <f>IF('Freight 1'!D19="","",'Freight 1'!D19)</f>
        <v/>
      </c>
      <c r="C348" s="22"/>
      <c r="D348" s="203">
        <f>IF('Freight 1'!I19="","",'Freight 1'!I19)</f>
        <v>0</v>
      </c>
      <c r="E348" s="203">
        <f>IF('Freight 1'!O19="","",'Freight 1'!O19)</f>
        <v>0</v>
      </c>
    </row>
    <row r="349" spans="1:5">
      <c r="A349" s="49" t="str">
        <f>IF('Freight 1'!N20="","",'Freight 1'!N20)</f>
        <v/>
      </c>
      <c r="B349" s="4" t="str">
        <f>IF('Freight 1'!D20="","",'Freight 1'!D20)</f>
        <v/>
      </c>
      <c r="C349" s="22"/>
      <c r="D349" s="203">
        <f>IF('Freight 1'!I20="","",'Freight 1'!I20)</f>
        <v>0</v>
      </c>
      <c r="E349" s="203">
        <f>IF('Freight 1'!O20="","",'Freight 1'!O20)</f>
        <v>0</v>
      </c>
    </row>
    <row r="350" spans="1:5">
      <c r="A350" s="49" t="str">
        <f>IF('Freight 1'!N21="","",'Freight 1'!N21)</f>
        <v/>
      </c>
      <c r="B350" s="4" t="str">
        <f>IF('Freight 1'!D21="","",'Freight 1'!D21)</f>
        <v/>
      </c>
      <c r="C350" s="22"/>
      <c r="D350" s="203">
        <f>IF('Freight 1'!I21="","",'Freight 1'!I21)</f>
        <v>0</v>
      </c>
      <c r="E350" s="203">
        <f>IF('Freight 1'!O21="","",'Freight 1'!O21)</f>
        <v>0</v>
      </c>
    </row>
    <row r="351" spans="1:5">
      <c r="A351" s="49" t="str">
        <f>IF('Freight 1'!N22="","",'Freight 1'!N22)</f>
        <v/>
      </c>
      <c r="B351" s="4" t="str">
        <f>IF('Freight 1'!D22="","",'Freight 1'!D22)</f>
        <v/>
      </c>
      <c r="C351" s="22"/>
      <c r="D351" s="203">
        <f>IF('Freight 1'!I22="","",'Freight 1'!I22)</f>
        <v>0</v>
      </c>
      <c r="E351" s="203">
        <f>IF('Freight 1'!O22="","",'Freight 1'!O22)</f>
        <v>0</v>
      </c>
    </row>
    <row r="352" spans="1:5">
      <c r="A352" s="49" t="str">
        <f>IF('Freight 1'!N23="","",'Freight 1'!N23)</f>
        <v/>
      </c>
      <c r="B352" s="4" t="str">
        <f>IF('Freight 1'!D23="","",'Freight 1'!D23)</f>
        <v/>
      </c>
      <c r="C352" s="22"/>
      <c r="D352" s="203">
        <f>IF('Freight 1'!I23="","",'Freight 1'!I23)</f>
        <v>0</v>
      </c>
      <c r="E352" s="203">
        <f>IF('Freight 1'!O23="","",'Freight 1'!O23)</f>
        <v>0</v>
      </c>
    </row>
    <row r="353" spans="1:5">
      <c r="A353" s="49" t="str">
        <f>IF('Freight 1'!N24="","",'Freight 1'!N24)</f>
        <v/>
      </c>
      <c r="B353" s="4" t="str">
        <f>IF('Freight 1'!D24="","",'Freight 1'!D24)</f>
        <v/>
      </c>
      <c r="C353" s="22"/>
      <c r="D353" s="203">
        <f>IF('Freight 1'!I24="","",'Freight 1'!I24)</f>
        <v>0</v>
      </c>
      <c r="E353" s="203">
        <f>IF('Freight 1'!O24="","",'Freight 1'!O24)</f>
        <v>0</v>
      </c>
    </row>
    <row r="354" spans="1:5">
      <c r="A354" s="49" t="str">
        <f>IF('Freight 1'!N25="","",'Freight 1'!N25)</f>
        <v/>
      </c>
      <c r="B354" s="4" t="str">
        <f>IF('Freight 1'!D25="","",'Freight 1'!D25)</f>
        <v/>
      </c>
      <c r="C354" s="22"/>
      <c r="D354" s="203">
        <f>IF('Freight 1'!I25="","",'Freight 1'!I25)</f>
        <v>0</v>
      </c>
      <c r="E354" s="203">
        <f>IF('Freight 1'!O25="","",'Freight 1'!O25)</f>
        <v>0</v>
      </c>
    </row>
    <row r="355" spans="1:5">
      <c r="A355" s="49" t="str">
        <f>IF('Freight 1'!N26="","",'Freight 1'!N26)</f>
        <v/>
      </c>
      <c r="B355" s="4" t="str">
        <f>IF('Freight 1'!D26="","",'Freight 1'!D26)</f>
        <v/>
      </c>
      <c r="C355" s="22"/>
      <c r="D355" s="203">
        <f>IF('Freight 1'!I26="","",'Freight 1'!I26)</f>
        <v>0</v>
      </c>
      <c r="E355" s="203">
        <f>IF('Freight 1'!O26="","",'Freight 1'!O26)</f>
        <v>0</v>
      </c>
    </row>
    <row r="356" spans="1:5">
      <c r="A356" s="49" t="str">
        <f>IF('Freight 1'!N27="","",'Freight 1'!N27)</f>
        <v/>
      </c>
      <c r="B356" s="4" t="str">
        <f>IF('Freight 1'!D27="","",'Freight 1'!D27)</f>
        <v/>
      </c>
      <c r="C356" s="22"/>
      <c r="D356" s="203">
        <f>IF('Freight 1'!I27="","",'Freight 1'!I27)</f>
        <v>0</v>
      </c>
      <c r="E356" s="203">
        <f>IF('Freight 1'!O27="","",'Freight 1'!O27)</f>
        <v>0</v>
      </c>
    </row>
    <row r="357" spans="1:5">
      <c r="A357" s="49" t="str">
        <f>IF('Freight 1'!N28="","",'Freight 1'!N28)</f>
        <v/>
      </c>
      <c r="B357" s="4" t="str">
        <f>IF('Freight 1'!D28="","",'Freight 1'!D28)</f>
        <v/>
      </c>
      <c r="C357" s="22"/>
      <c r="D357" s="203">
        <f>IF('Freight 1'!I28="","",'Freight 1'!I28)</f>
        <v>0</v>
      </c>
      <c r="E357" s="203">
        <f>IF('Freight 1'!O28="","",'Freight 1'!O28)</f>
        <v>0</v>
      </c>
    </row>
    <row r="358" spans="1:5">
      <c r="A358" s="49" t="str">
        <f>IF('Freight 1'!N29="","",'Freight 1'!N29)</f>
        <v/>
      </c>
      <c r="B358" s="4" t="str">
        <f>IF('Freight 1'!D29="","",'Freight 1'!D29)</f>
        <v/>
      </c>
      <c r="C358" s="22"/>
      <c r="D358" s="203">
        <f>IF('Freight 1'!I29="","",'Freight 1'!I29)</f>
        <v>0</v>
      </c>
      <c r="E358" s="203">
        <f>IF('Freight 1'!O29="","",'Freight 1'!O29)</f>
        <v>0</v>
      </c>
    </row>
    <row r="359" spans="1:5">
      <c r="A359" s="49" t="str">
        <f>IF('Freight 1'!N30="","",'Freight 1'!N30)</f>
        <v/>
      </c>
      <c r="B359" s="4" t="str">
        <f>IF('Freight 1'!D30="","",'Freight 1'!D30)</f>
        <v/>
      </c>
      <c r="C359" s="22"/>
      <c r="D359" s="203">
        <f>IF('Freight 1'!I30="","",'Freight 1'!I30)</f>
        <v>0</v>
      </c>
      <c r="E359" s="203">
        <f>IF('Freight 1'!O30="","",'Freight 1'!O30)</f>
        <v>0</v>
      </c>
    </row>
    <row r="360" spans="1:5">
      <c r="A360" s="49" t="str">
        <f>IF('Freight 1'!N31="","",'Freight 1'!N31)</f>
        <v/>
      </c>
      <c r="B360" s="4" t="str">
        <f>IF('Freight 1'!D31="","",'Freight 1'!D31)</f>
        <v/>
      </c>
      <c r="C360" s="22"/>
      <c r="D360" s="203">
        <f>IF('Freight 1'!I31="","",'Freight 1'!I31)</f>
        <v>0</v>
      </c>
      <c r="E360" s="203">
        <f>IF('Freight 1'!O31="","",'Freight 1'!O31)</f>
        <v>0</v>
      </c>
    </row>
    <row r="361" spans="1:5">
      <c r="A361" s="49" t="str">
        <f>IF('Freight 1'!N32="","",'Freight 1'!N32)</f>
        <v/>
      </c>
      <c r="B361" s="4" t="str">
        <f>IF('Freight 1'!D32="","",'Freight 1'!D32)</f>
        <v/>
      </c>
      <c r="C361" s="22"/>
      <c r="D361" s="203">
        <f>IF('Freight 1'!I32="","",'Freight 1'!I32)</f>
        <v>0</v>
      </c>
      <c r="E361" s="203">
        <f>IF('Freight 1'!O32="","",'Freight 1'!O32)</f>
        <v>0</v>
      </c>
    </row>
    <row r="362" spans="1:5">
      <c r="A362" s="49" t="str">
        <f>IF('Freight 1'!N33="","",'Freight 1'!N33)</f>
        <v/>
      </c>
      <c r="B362" s="4" t="str">
        <f>IF('Freight 1'!D33="","",'Freight 1'!D33)</f>
        <v/>
      </c>
      <c r="C362" s="22"/>
      <c r="D362" s="203">
        <f>IF('Freight 1'!I33="","",'Freight 1'!I33)</f>
        <v>0</v>
      </c>
      <c r="E362" s="203">
        <f>IF('Freight 1'!O33="","",'Freight 1'!O33)</f>
        <v>0</v>
      </c>
    </row>
    <row r="363" spans="1:5">
      <c r="A363" s="49" t="str">
        <f>IF('Freight 1'!N34="","",'Freight 1'!N34)</f>
        <v/>
      </c>
      <c r="B363" s="4" t="str">
        <f>IF('Freight 1'!D34="","",'Freight 1'!D34)</f>
        <v/>
      </c>
      <c r="C363" s="22"/>
      <c r="D363" s="203">
        <f>IF('Freight 1'!I34="","",'Freight 1'!I34)</f>
        <v>0</v>
      </c>
      <c r="E363" s="203">
        <f>IF('Freight 1'!O34="","",'Freight 1'!O34)</f>
        <v>0</v>
      </c>
    </row>
    <row r="364" spans="1:5">
      <c r="A364" s="49" t="str">
        <f>IF('Freight 1'!N35="","",'Freight 1'!N35)</f>
        <v/>
      </c>
      <c r="B364" s="4" t="str">
        <f>IF('Freight 1'!D35="","",'Freight 1'!D35)</f>
        <v/>
      </c>
      <c r="C364" s="22"/>
      <c r="D364" s="203">
        <f>IF('Freight 1'!I35="","",'Freight 1'!I35)</f>
        <v>0</v>
      </c>
      <c r="E364" s="203">
        <f>IF('Freight 1'!O35="","",'Freight 1'!O35)</f>
        <v>0</v>
      </c>
    </row>
    <row r="365" spans="1:5">
      <c r="A365" s="49" t="str">
        <f>IF('Freight 1'!N36="","",'Freight 1'!N36)</f>
        <v/>
      </c>
      <c r="B365" s="4" t="str">
        <f>IF('Freight 1'!D36="","",'Freight 1'!D36)</f>
        <v/>
      </c>
      <c r="C365" s="22"/>
      <c r="D365" s="203">
        <f>IF('Freight 1'!I36="","",'Freight 1'!I36)</f>
        <v>0</v>
      </c>
      <c r="E365" s="203">
        <f>IF('Freight 1'!O36="","",'Freight 1'!O36)</f>
        <v>0</v>
      </c>
    </row>
    <row r="366" spans="1:5">
      <c r="A366" s="49" t="str">
        <f>IF('Freight 1'!N37="","",'Freight 1'!N37)</f>
        <v/>
      </c>
      <c r="B366" s="4" t="str">
        <f>IF('Freight 1'!D37="","",'Freight 1'!D37)</f>
        <v/>
      </c>
      <c r="C366" s="22"/>
      <c r="D366" s="203">
        <f>IF('Freight 1'!I37="","",'Freight 1'!I37)</f>
        <v>0</v>
      </c>
      <c r="E366" s="203">
        <f>IF('Freight 1'!O37="","",'Freight 1'!O37)</f>
        <v>0</v>
      </c>
    </row>
    <row r="367" spans="1:5">
      <c r="A367" s="49" t="str">
        <f>IF('Freight 1'!N38="","",'Freight 1'!N38)</f>
        <v/>
      </c>
      <c r="B367" s="4" t="str">
        <f>IF('Freight 1'!D38="","",'Freight 1'!D38)</f>
        <v/>
      </c>
      <c r="C367" s="22"/>
      <c r="D367" s="203">
        <f>IF('Freight 1'!I38="","",'Freight 1'!I38)</f>
        <v>0</v>
      </c>
      <c r="E367" s="203">
        <f>IF('Freight 1'!O38="","",'Freight 1'!O38)</f>
        <v>0</v>
      </c>
    </row>
    <row r="368" spans="1:5">
      <c r="A368" s="49" t="str">
        <f>IF('Freight 1'!N39="","",'Freight 1'!N39)</f>
        <v/>
      </c>
      <c r="B368" s="4" t="str">
        <f>IF('Freight 1'!D39="","",'Freight 1'!D39)</f>
        <v/>
      </c>
      <c r="C368" s="22"/>
      <c r="D368" s="203">
        <f>IF('Freight 1'!I39="","",'Freight 1'!I39)</f>
        <v>0</v>
      </c>
      <c r="E368" s="203">
        <f>IF('Freight 1'!O39="","",'Freight 1'!O39)</f>
        <v>0</v>
      </c>
    </row>
    <row r="369" spans="1:5">
      <c r="A369" s="49" t="str">
        <f>IF('Freight 1'!N40="","",'Freight 1'!N40)</f>
        <v/>
      </c>
      <c r="B369" s="4" t="str">
        <f>IF('Freight 1'!D40="","",'Freight 1'!D40)</f>
        <v/>
      </c>
      <c r="C369" s="22"/>
      <c r="D369" s="203">
        <f>IF('Freight 1'!I40="","",'Freight 1'!I40)</f>
        <v>0</v>
      </c>
      <c r="E369" s="203">
        <f>IF('Freight 1'!O40="","",'Freight 1'!O40)</f>
        <v>0</v>
      </c>
    </row>
    <row r="370" spans="1:5">
      <c r="A370" s="49" t="str">
        <f>IF('Freight 1'!N41="","",'Freight 1'!N41)</f>
        <v/>
      </c>
      <c r="B370" s="4" t="str">
        <f>IF('Freight 1'!D41="","",'Freight 1'!D41)</f>
        <v/>
      </c>
      <c r="C370" s="22"/>
      <c r="D370" s="203">
        <f>IF('Freight 1'!I41="","",'Freight 1'!I41)</f>
        <v>0</v>
      </c>
      <c r="E370" s="203">
        <f>IF('Freight 1'!O41="","",'Freight 1'!O41)</f>
        <v>0</v>
      </c>
    </row>
    <row r="371" spans="1:5">
      <c r="A371" s="49" t="str">
        <f>IF('Freight 1'!N42="","",'Freight 1'!N42)</f>
        <v/>
      </c>
      <c r="B371" s="4" t="str">
        <f>IF('Freight 1'!D42="","",'Freight 1'!D42)</f>
        <v/>
      </c>
      <c r="C371" s="22"/>
      <c r="D371" s="203">
        <f>IF('Freight 1'!I42="","",'Freight 1'!I42)</f>
        <v>0</v>
      </c>
      <c r="E371" s="203">
        <f>IF('Freight 1'!O42="","",'Freight 1'!O42)</f>
        <v>0</v>
      </c>
    </row>
    <row r="372" spans="1:5">
      <c r="A372" s="49" t="str">
        <f>IF('Freight 1'!N43="","",'Freight 1'!N43)</f>
        <v/>
      </c>
      <c r="B372" s="4" t="str">
        <f>IF('Freight 1'!D43="","",'Freight 1'!D43)</f>
        <v/>
      </c>
      <c r="C372" s="22"/>
      <c r="D372" s="203">
        <f>IF('Freight 1'!I43="","",'Freight 1'!I43)</f>
        <v>0</v>
      </c>
      <c r="E372" s="203">
        <f>IF('Freight 1'!O43="","",'Freight 1'!O43)</f>
        <v>0</v>
      </c>
    </row>
    <row r="373" spans="1:5">
      <c r="A373" s="49" t="str">
        <f>IF('Freight 1'!N44="","",'Freight 1'!N44)</f>
        <v/>
      </c>
      <c r="B373" s="4" t="str">
        <f>IF('Freight 1'!D44="","",'Freight 1'!D44)</f>
        <v/>
      </c>
      <c r="C373" s="22"/>
      <c r="D373" s="203">
        <f>IF('Freight 1'!I44="","",'Freight 1'!I44)</f>
        <v>0</v>
      </c>
      <c r="E373" s="203">
        <f>IF('Freight 1'!O44="","",'Freight 1'!O44)</f>
        <v>0</v>
      </c>
    </row>
    <row r="374" spans="1:5">
      <c r="A374" s="49" t="str">
        <f>IF('Freight 1'!N45="","",'Freight 1'!N45)</f>
        <v/>
      </c>
      <c r="B374" s="4" t="str">
        <f>IF('Freight 1'!D45="","",'Freight 1'!D45)</f>
        <v/>
      </c>
      <c r="C374" s="22"/>
      <c r="D374" s="203">
        <f>IF('Freight 1'!I45="","",'Freight 1'!I45)</f>
        <v>0</v>
      </c>
      <c r="E374" s="203">
        <f>IF('Freight 1'!O45="","",'Freight 1'!O45)</f>
        <v>0</v>
      </c>
    </row>
    <row r="375" spans="1:5">
      <c r="A375" s="49" t="str">
        <f>IF('Freight 1'!N46="","",'Freight 1'!N46)</f>
        <v/>
      </c>
      <c r="B375" s="4" t="str">
        <f>IF('Freight 1'!D46="","",'Freight 1'!D46)</f>
        <v/>
      </c>
      <c r="C375" s="22"/>
      <c r="D375" s="203">
        <f>IF('Freight 1'!I46="","",'Freight 1'!I46)</f>
        <v>0</v>
      </c>
      <c r="E375" s="203">
        <f>IF('Freight 1'!O46="","",'Freight 1'!O46)</f>
        <v>0</v>
      </c>
    </row>
    <row r="376" spans="1:5">
      <c r="A376" s="49" t="str">
        <f>IF('Freight 1'!N47="","",'Freight 1'!N47)</f>
        <v/>
      </c>
      <c r="B376" s="4" t="str">
        <f>IF('Freight 1'!D47="","",'Freight 1'!D47)</f>
        <v/>
      </c>
      <c r="C376" s="22"/>
      <c r="D376" s="203">
        <f>IF('Freight 1'!I47="","",'Freight 1'!I47)</f>
        <v>0</v>
      </c>
      <c r="E376" s="203">
        <f>IF('Freight 1'!O47="","",'Freight 1'!O47)</f>
        <v>0</v>
      </c>
    </row>
    <row r="377" spans="1:5">
      <c r="A377" s="49" t="str">
        <f>IF('Freight 1'!N48="","",'Freight 1'!N48)</f>
        <v/>
      </c>
      <c r="B377" s="4" t="str">
        <f>IF('Freight 1'!D48="","",'Freight 1'!D48)</f>
        <v/>
      </c>
      <c r="C377" s="22"/>
      <c r="D377" s="203">
        <f>IF('Freight 1'!I48="","",'Freight 1'!I48)</f>
        <v>0</v>
      </c>
      <c r="E377" s="203">
        <f>IF('Freight 1'!O48="","",'Freight 1'!O48)</f>
        <v>0</v>
      </c>
    </row>
    <row r="378" spans="1:5">
      <c r="A378" s="49" t="str">
        <f>IF('Freight 1'!N49="","",'Freight 1'!N49)</f>
        <v/>
      </c>
      <c r="B378" s="4" t="str">
        <f>IF('Freight 1'!D49="","",'Freight 1'!D49)</f>
        <v/>
      </c>
      <c r="C378" s="22"/>
      <c r="D378" s="203">
        <f>IF('Freight 1'!I49="","",'Freight 1'!I49)</f>
        <v>0</v>
      </c>
      <c r="E378" s="203">
        <f>IF('Freight 1'!O49="","",'Freight 1'!O49)</f>
        <v>0</v>
      </c>
    </row>
    <row r="379" spans="1:5">
      <c r="A379" s="49" t="str">
        <f>IF('Freight 1'!N50="","",'Freight 1'!N50)</f>
        <v/>
      </c>
      <c r="B379" s="4" t="str">
        <f>IF('Freight 1'!D50="","",'Freight 1'!D50)</f>
        <v/>
      </c>
      <c r="C379" s="22"/>
      <c r="D379" s="203">
        <f>IF('Freight 1'!I50="","",'Freight 1'!I50)</f>
        <v>0</v>
      </c>
      <c r="E379" s="203">
        <f>IF('Freight 1'!O50="","",'Freight 1'!O50)</f>
        <v>0</v>
      </c>
    </row>
    <row r="380" spans="1:5">
      <c r="A380" s="49" t="str">
        <f>IF('Freight 1'!N51="","",'Freight 1'!N51)</f>
        <v/>
      </c>
      <c r="B380" s="4" t="str">
        <f>IF('Freight 1'!D51="","",'Freight 1'!D51)</f>
        <v/>
      </c>
      <c r="C380" s="22"/>
      <c r="D380" s="203">
        <f>IF('Freight 1'!I51="","",'Freight 1'!I51)</f>
        <v>0</v>
      </c>
      <c r="E380" s="203">
        <f>IF('Freight 1'!O51="","",'Freight 1'!O51)</f>
        <v>0</v>
      </c>
    </row>
    <row r="381" spans="1:5">
      <c r="A381" s="49">
        <f>IF('Freight 1'!N52="","",'Freight 1'!N52)</f>
        <v>3502</v>
      </c>
      <c r="B381" s="4" t="str">
        <f>IF('Freight 1'!D52="","",'Freight 1'!D52)</f>
        <v>EBM GEAR OIL</v>
      </c>
      <c r="C381" s="22"/>
      <c r="D381" s="203">
        <f>IF('Freight 1'!I52="","",'Freight 1'!I52)</f>
        <v>0</v>
      </c>
      <c r="E381" s="203">
        <f>IF('Freight 1'!O52="","",'Freight 1'!O52)</f>
        <v>0</v>
      </c>
    </row>
    <row r="382" spans="1:5">
      <c r="A382" s="49" t="str">
        <f>IF('Freight 1'!N53="","",'Freight 1'!N53)</f>
        <v/>
      </c>
      <c r="B382" s="4" t="str">
        <f>IF('Freight 1'!D53="","",'Freight 1'!D53)</f>
        <v>PELLET MILL DRIVE OIL</v>
      </c>
      <c r="C382" s="22"/>
      <c r="D382" s="203">
        <f>IF('Freight 1'!I53="","",'Freight 1'!I53)</f>
        <v>0</v>
      </c>
      <c r="E382" s="203">
        <f>IF('Freight 1'!O53="","",'Freight 1'!O53)</f>
        <v>0</v>
      </c>
    </row>
    <row r="383" spans="1:5">
      <c r="A383" s="49" t="str">
        <f>IF('Freight 2'!N9="","",'Freight 2'!N9)</f>
        <v/>
      </c>
      <c r="B383" s="4" t="str">
        <f>IF('Freight 2'!D9="","",'Freight 2'!D9)</f>
        <v/>
      </c>
      <c r="C383" s="22"/>
      <c r="D383" s="203">
        <f>IF('Freight 2'!I9="","",'Freight 2'!I9)</f>
        <v>0</v>
      </c>
      <c r="E383" s="203">
        <f>IF('Freight 2'!O9="","",'Freight 2'!O9)</f>
        <v>0</v>
      </c>
    </row>
    <row r="384" spans="1:5">
      <c r="A384" s="49" t="str">
        <f>IF('Freight 2'!N10="","",'Freight 2'!N10)</f>
        <v/>
      </c>
      <c r="B384" s="4" t="str">
        <f>IF('Freight 2'!D10="","",'Freight 2'!D10)</f>
        <v/>
      </c>
      <c r="C384" s="22"/>
      <c r="D384" s="203">
        <f>IF('Freight 2'!I10="","",'Freight 2'!I10)</f>
        <v>0</v>
      </c>
      <c r="E384" s="203">
        <f>IF('Freight 2'!O10="","",'Freight 2'!O10)</f>
        <v>0</v>
      </c>
    </row>
    <row r="385" spans="1:5">
      <c r="A385" s="49" t="str">
        <f>IF('Freight 2'!N11="","",'Freight 2'!N11)</f>
        <v/>
      </c>
      <c r="B385" s="4" t="str">
        <f>IF('Freight 2'!D11="","",'Freight 2'!D11)</f>
        <v/>
      </c>
      <c r="C385" s="22"/>
      <c r="D385" s="203">
        <f>IF('Freight 2'!I11="","",'Freight 2'!I11)</f>
        <v>0</v>
      </c>
      <c r="E385" s="203">
        <f>IF('Freight 2'!O11="","",'Freight 2'!O11)</f>
        <v>0</v>
      </c>
    </row>
    <row r="386" spans="1:5">
      <c r="A386" s="49" t="str">
        <f>IF('Freight 2'!N12="","",'Freight 2'!N12)</f>
        <v/>
      </c>
      <c r="B386" s="4" t="str">
        <f>IF('Freight 2'!D12="","",'Freight 2'!D12)</f>
        <v/>
      </c>
      <c r="C386" s="22"/>
      <c r="D386" s="203">
        <f>IF('Freight 2'!I12="","",'Freight 2'!I12)</f>
        <v>0</v>
      </c>
      <c r="E386" s="203">
        <f>IF('Freight 2'!O12="","",'Freight 2'!O12)</f>
        <v>0</v>
      </c>
    </row>
    <row r="387" spans="1:5">
      <c r="A387" s="49" t="str">
        <f>IF('Freight 2'!N13="","",'Freight 2'!N13)</f>
        <v/>
      </c>
      <c r="B387" s="4" t="str">
        <f>IF('Freight 2'!D13="","",'Freight 2'!D13)</f>
        <v/>
      </c>
      <c r="C387" s="22"/>
      <c r="D387" s="203">
        <f>IF('Freight 2'!I13="","",'Freight 2'!I13)</f>
        <v>0</v>
      </c>
      <c r="E387" s="203">
        <f>IF('Freight 2'!O13="","",'Freight 2'!O13)</f>
        <v>0</v>
      </c>
    </row>
    <row r="388" spans="1:5">
      <c r="A388" s="49" t="str">
        <f>IF('Freight 2'!N14="","",'Freight 2'!N14)</f>
        <v/>
      </c>
      <c r="B388" s="4" t="str">
        <f>IF('Freight 2'!D14="","",'Freight 2'!D14)</f>
        <v/>
      </c>
      <c r="C388" s="22"/>
      <c r="D388" s="203">
        <f>IF('Freight 2'!I14="","",'Freight 2'!I14)</f>
        <v>0</v>
      </c>
      <c r="E388" s="203">
        <f>IF('Freight 2'!O14="","",'Freight 2'!O14)</f>
        <v>0</v>
      </c>
    </row>
    <row r="389" spans="1:5">
      <c r="A389" s="49" t="str">
        <f>IF('Freight 2'!N15="","",'Freight 2'!N15)</f>
        <v/>
      </c>
      <c r="B389" s="4" t="str">
        <f>IF('Freight 2'!D15="","",'Freight 2'!D15)</f>
        <v/>
      </c>
      <c r="C389" s="22"/>
      <c r="D389" s="203">
        <f>IF('Freight 2'!I15="","",'Freight 2'!I15)</f>
        <v>0</v>
      </c>
      <c r="E389" s="203">
        <f>IF('Freight 2'!O15="","",'Freight 2'!O15)</f>
        <v>0</v>
      </c>
    </row>
    <row r="390" spans="1:5">
      <c r="A390" s="49" t="str">
        <f>IF('Freight 2'!N16="","",'Freight 2'!N16)</f>
        <v/>
      </c>
      <c r="B390" s="4" t="str">
        <f>IF('Freight 2'!D16="","",'Freight 2'!D16)</f>
        <v/>
      </c>
      <c r="C390" s="22"/>
      <c r="D390" s="203">
        <f>IF('Freight 2'!I16="","",'Freight 2'!I16)</f>
        <v>0</v>
      </c>
      <c r="E390" s="203">
        <f>IF('Freight 2'!O16="","",'Freight 2'!O16)</f>
        <v>0</v>
      </c>
    </row>
    <row r="391" spans="1:5">
      <c r="A391" s="49" t="str">
        <f>IF('Freight 2'!N17="","",'Freight 2'!N17)</f>
        <v/>
      </c>
      <c r="B391" s="4" t="str">
        <f>IF('Freight 2'!D17="","",'Freight 2'!D17)</f>
        <v/>
      </c>
      <c r="C391" s="22"/>
      <c r="D391" s="203">
        <f>IF('Freight 2'!I17="","",'Freight 2'!I17)</f>
        <v>0</v>
      </c>
      <c r="E391" s="203">
        <f>IF('Freight 2'!O17="","",'Freight 2'!O17)</f>
        <v>0</v>
      </c>
    </row>
    <row r="392" spans="1:5">
      <c r="A392" s="49" t="str">
        <f>IF('Freight 2'!N18="","",'Freight 2'!N18)</f>
        <v/>
      </c>
      <c r="B392" s="4" t="str">
        <f>IF('Freight 2'!D18="","",'Freight 2'!D18)</f>
        <v/>
      </c>
      <c r="C392" s="22"/>
      <c r="D392" s="203">
        <f>IF('Freight 2'!I18="","",'Freight 2'!I18)</f>
        <v>0</v>
      </c>
      <c r="E392" s="203">
        <f>IF('Freight 2'!O18="","",'Freight 2'!O18)</f>
        <v>0</v>
      </c>
    </row>
    <row r="393" spans="1:5">
      <c r="A393" s="49" t="str">
        <f>IF('Freight 2'!N19="","",'Freight 2'!N19)</f>
        <v/>
      </c>
      <c r="B393" s="4" t="str">
        <f>IF('Freight 2'!D19="","",'Freight 2'!D19)</f>
        <v/>
      </c>
      <c r="C393" s="22"/>
      <c r="D393" s="203">
        <f>IF('Freight 2'!I19="","",'Freight 2'!I19)</f>
        <v>0</v>
      </c>
      <c r="E393" s="203">
        <f>IF('Freight 2'!O19="","",'Freight 2'!O19)</f>
        <v>0</v>
      </c>
    </row>
    <row r="394" spans="1:5">
      <c r="A394" s="49" t="str">
        <f>IF('Freight 2'!N20="","",'Freight 2'!N20)</f>
        <v/>
      </c>
      <c r="B394" s="4" t="str">
        <f>IF('Freight 2'!D20="","",'Freight 2'!D20)</f>
        <v/>
      </c>
      <c r="C394" s="22"/>
      <c r="D394" s="203">
        <f>IF('Freight 2'!I20="","",'Freight 2'!I20)</f>
        <v>0</v>
      </c>
      <c r="E394" s="203">
        <f>IF('Freight 2'!O20="","",'Freight 2'!O20)</f>
        <v>0</v>
      </c>
    </row>
    <row r="395" spans="1:5">
      <c r="A395" s="49" t="str">
        <f>IF('Freight 2'!N21="","",'Freight 2'!N21)</f>
        <v/>
      </c>
      <c r="B395" s="4" t="str">
        <f>IF('Freight 2'!D21="","",'Freight 2'!D21)</f>
        <v/>
      </c>
      <c r="C395" s="22"/>
      <c r="D395" s="203">
        <f>IF('Freight 2'!I21="","",'Freight 2'!I21)</f>
        <v>0</v>
      </c>
      <c r="E395" s="203">
        <f>IF('Freight 2'!O21="","",'Freight 2'!O21)</f>
        <v>0</v>
      </c>
    </row>
    <row r="396" spans="1:5">
      <c r="A396" s="49" t="str">
        <f>IF('Freight 2'!N22="","",'Freight 2'!N22)</f>
        <v/>
      </c>
      <c r="B396" s="4" t="str">
        <f>IF('Freight 2'!D22="","",'Freight 2'!D22)</f>
        <v/>
      </c>
      <c r="C396" s="22"/>
      <c r="D396" s="203">
        <f>IF('Freight 2'!I22="","",'Freight 2'!I22)</f>
        <v>0</v>
      </c>
      <c r="E396" s="203">
        <f>IF('Freight 2'!O22="","",'Freight 2'!O22)</f>
        <v>0</v>
      </c>
    </row>
    <row r="397" spans="1:5">
      <c r="A397" s="49" t="str">
        <f>IF('Freight 2'!N23="","",'Freight 2'!N23)</f>
        <v/>
      </c>
      <c r="B397" s="4" t="str">
        <f>IF('Freight 2'!D23="","",'Freight 2'!D23)</f>
        <v/>
      </c>
      <c r="C397" s="22"/>
      <c r="D397" s="203">
        <f>IF('Freight 2'!I23="","",'Freight 2'!I23)</f>
        <v>0</v>
      </c>
      <c r="E397" s="203">
        <f>IF('Freight 2'!O23="","",'Freight 2'!O23)</f>
        <v>0</v>
      </c>
    </row>
    <row r="398" spans="1:5">
      <c r="A398" s="49" t="str">
        <f>IF('Freight 2'!N24="","",'Freight 2'!N24)</f>
        <v/>
      </c>
      <c r="B398" s="4" t="str">
        <f>IF('Freight 2'!D24="","",'Freight 2'!D24)</f>
        <v/>
      </c>
      <c r="C398" s="22"/>
      <c r="D398" s="203">
        <f>IF('Freight 2'!I24="","",'Freight 2'!I24)</f>
        <v>0</v>
      </c>
      <c r="E398" s="203">
        <f>IF('Freight 2'!O24="","",'Freight 2'!O24)</f>
        <v>0</v>
      </c>
    </row>
    <row r="399" spans="1:5">
      <c r="A399" s="49" t="str">
        <f>IF('Freight 2'!N25="","",'Freight 2'!N25)</f>
        <v/>
      </c>
      <c r="B399" s="4" t="str">
        <f>IF('Freight 2'!D25="","",'Freight 2'!D25)</f>
        <v/>
      </c>
      <c r="C399" s="22"/>
      <c r="D399" s="203">
        <f>IF('Freight 2'!I25="","",'Freight 2'!I25)</f>
        <v>0</v>
      </c>
      <c r="E399" s="203">
        <f>IF('Freight 2'!O25="","",'Freight 2'!O25)</f>
        <v>0</v>
      </c>
    </row>
    <row r="400" spans="1:5">
      <c r="A400" s="49" t="str">
        <f>IF('Freight 2'!N26="","",'Freight 2'!N26)</f>
        <v/>
      </c>
      <c r="B400" s="4" t="str">
        <f>IF('Freight 2'!D26="","",'Freight 2'!D26)</f>
        <v/>
      </c>
      <c r="C400" s="22"/>
      <c r="D400" s="203">
        <f>IF('Freight 2'!I26="","",'Freight 2'!I26)</f>
        <v>0</v>
      </c>
      <c r="E400" s="203">
        <f>IF('Freight 2'!O26="","",'Freight 2'!O26)</f>
        <v>0</v>
      </c>
    </row>
    <row r="401" spans="1:5">
      <c r="A401" s="49" t="str">
        <f>IF('Freight 2'!N27="","",'Freight 2'!N27)</f>
        <v/>
      </c>
      <c r="B401" s="4" t="str">
        <f>IF('Freight 2'!D27="","",'Freight 2'!D27)</f>
        <v/>
      </c>
      <c r="C401" s="22"/>
      <c r="D401" s="203">
        <f>IF('Freight 2'!I27="","",'Freight 2'!I27)</f>
        <v>0</v>
      </c>
      <c r="E401" s="203">
        <f>IF('Freight 2'!O27="","",'Freight 2'!O27)</f>
        <v>0</v>
      </c>
    </row>
    <row r="402" spans="1:5">
      <c r="A402" s="49" t="str">
        <f>IF('Freight 2'!N28="","",'Freight 2'!N28)</f>
        <v/>
      </c>
      <c r="B402" s="4" t="str">
        <f>IF('Freight 2'!D28="","",'Freight 2'!D28)</f>
        <v/>
      </c>
      <c r="C402" s="22"/>
      <c r="D402" s="203">
        <f>IF('Freight 2'!I28="","",'Freight 2'!I28)</f>
        <v>0</v>
      </c>
      <c r="E402" s="203">
        <f>IF('Freight 2'!O28="","",'Freight 2'!O28)</f>
        <v>0</v>
      </c>
    </row>
    <row r="403" spans="1:5">
      <c r="A403" s="49" t="str">
        <f>IF('Freight 2'!N29="","",'Freight 2'!N29)</f>
        <v/>
      </c>
      <c r="B403" s="4" t="str">
        <f>IF('Freight 2'!D29="","",'Freight 2'!D29)</f>
        <v/>
      </c>
      <c r="C403" s="22"/>
      <c r="D403" s="203">
        <f>IF('Freight 2'!I29="","",'Freight 2'!I29)</f>
        <v>0</v>
      </c>
      <c r="E403" s="203">
        <f>IF('Freight 2'!O29="","",'Freight 2'!O29)</f>
        <v>0</v>
      </c>
    </row>
    <row r="404" spans="1:5">
      <c r="A404" s="49" t="str">
        <f>IF('Freight 2'!N30="","",'Freight 2'!N30)</f>
        <v/>
      </c>
      <c r="B404" s="4" t="str">
        <f>IF('Freight 2'!D30="","",'Freight 2'!D30)</f>
        <v/>
      </c>
      <c r="C404" s="22"/>
      <c r="D404" s="203">
        <f>IF('Freight 2'!I30="","",'Freight 2'!I30)</f>
        <v>0</v>
      </c>
      <c r="E404" s="203">
        <f>IF('Freight 2'!O30="","",'Freight 2'!O30)</f>
        <v>0</v>
      </c>
    </row>
    <row r="405" spans="1:5">
      <c r="A405" s="49" t="str">
        <f>IF('Freight 2'!N31="","",'Freight 2'!N31)</f>
        <v/>
      </c>
      <c r="B405" s="4" t="str">
        <f>IF('Freight 2'!D31="","",'Freight 2'!D31)</f>
        <v/>
      </c>
      <c r="C405" s="22"/>
      <c r="D405" s="203">
        <f>IF('Freight 2'!I31="","",'Freight 2'!I31)</f>
        <v>0</v>
      </c>
      <c r="E405" s="203">
        <f>IF('Freight 2'!O31="","",'Freight 2'!O31)</f>
        <v>0</v>
      </c>
    </row>
    <row r="406" spans="1:5">
      <c r="A406" s="49" t="str">
        <f>IF('Freight 2'!N32="","",'Freight 2'!N32)</f>
        <v/>
      </c>
      <c r="B406" s="4" t="str">
        <f>IF('Freight 2'!D32="","",'Freight 2'!D32)</f>
        <v/>
      </c>
      <c r="C406" s="22"/>
      <c r="D406" s="203">
        <f>IF('Freight 2'!I32="","",'Freight 2'!I32)</f>
        <v>0</v>
      </c>
      <c r="E406" s="203">
        <f>IF('Freight 2'!O32="","",'Freight 2'!O32)</f>
        <v>0</v>
      </c>
    </row>
    <row r="407" spans="1:5">
      <c r="A407" s="49" t="str">
        <f>IF('Freight 2'!N33="","",'Freight 2'!N33)</f>
        <v/>
      </c>
      <c r="B407" s="4" t="str">
        <f>IF('Freight 2'!D33="","",'Freight 2'!D33)</f>
        <v/>
      </c>
      <c r="C407" s="22"/>
      <c r="D407" s="203">
        <f>IF('Freight 2'!I33="","",'Freight 2'!I33)</f>
        <v>0</v>
      </c>
      <c r="E407" s="203">
        <f>IF('Freight 2'!O33="","",'Freight 2'!O33)</f>
        <v>0</v>
      </c>
    </row>
    <row r="408" spans="1:5">
      <c r="A408" s="49" t="str">
        <f>IF('Freight 2'!N34="","",'Freight 2'!N34)</f>
        <v/>
      </c>
      <c r="B408" s="4" t="str">
        <f>IF('Freight 2'!D34="","",'Freight 2'!D34)</f>
        <v/>
      </c>
      <c r="C408" s="22"/>
      <c r="D408" s="203">
        <f>IF('Freight 2'!I34="","",'Freight 2'!I34)</f>
        <v>0</v>
      </c>
      <c r="E408" s="203">
        <f>IF('Freight 2'!O34="","",'Freight 2'!O34)</f>
        <v>0</v>
      </c>
    </row>
    <row r="409" spans="1:5">
      <c r="A409" s="49" t="str">
        <f>IF('Freight 2'!N35="","",'Freight 2'!N35)</f>
        <v/>
      </c>
      <c r="B409" s="4" t="str">
        <f>IF('Freight 2'!D35="","",'Freight 2'!D35)</f>
        <v/>
      </c>
      <c r="C409" s="22"/>
      <c r="D409" s="203">
        <f>IF('Freight 2'!I35="","",'Freight 2'!I35)</f>
        <v>0</v>
      </c>
      <c r="E409" s="203">
        <f>IF('Freight 2'!O35="","",'Freight 2'!O35)</f>
        <v>0</v>
      </c>
    </row>
    <row r="410" spans="1:5">
      <c r="A410" s="49" t="str">
        <f>IF('Freight 2'!N36="","",'Freight 2'!N36)</f>
        <v/>
      </c>
      <c r="B410" s="4" t="str">
        <f>IF('Freight 2'!D36="","",'Freight 2'!D36)</f>
        <v/>
      </c>
      <c r="C410" s="22"/>
      <c r="D410" s="203">
        <f>IF('Freight 2'!I36="","",'Freight 2'!I36)</f>
        <v>0</v>
      </c>
      <c r="E410" s="203">
        <f>IF('Freight 2'!O36="","",'Freight 2'!O36)</f>
        <v>0</v>
      </c>
    </row>
    <row r="411" spans="1:5">
      <c r="A411" s="49" t="str">
        <f>IF('Freight 2'!N37="","",'Freight 2'!N37)</f>
        <v/>
      </c>
      <c r="B411" s="4" t="str">
        <f>IF('Freight 2'!D37="","",'Freight 2'!D37)</f>
        <v/>
      </c>
      <c r="C411" s="22"/>
      <c r="D411" s="203">
        <f>IF('Freight 2'!I37="","",'Freight 2'!I37)</f>
        <v>0</v>
      </c>
      <c r="E411" s="203">
        <f>IF('Freight 2'!O37="","",'Freight 2'!O37)</f>
        <v>0</v>
      </c>
    </row>
    <row r="412" spans="1:5">
      <c r="A412" s="49" t="str">
        <f>IF('Freight 2'!N38="","",'Freight 2'!N38)</f>
        <v/>
      </c>
      <c r="B412" s="4" t="str">
        <f>IF('Freight 2'!D38="","",'Freight 2'!D38)</f>
        <v/>
      </c>
      <c r="C412" s="22"/>
      <c r="D412" s="203">
        <f>IF('Freight 2'!I38="","",'Freight 2'!I38)</f>
        <v>0</v>
      </c>
      <c r="E412" s="203">
        <f>IF('Freight 2'!O38="","",'Freight 2'!O38)</f>
        <v>0</v>
      </c>
    </row>
    <row r="413" spans="1:5">
      <c r="A413" s="49" t="str">
        <f>IF('Freight 2'!N39="","",'Freight 2'!N39)</f>
        <v/>
      </c>
      <c r="B413" s="4" t="str">
        <f>IF('Freight 2'!D39="","",'Freight 2'!D39)</f>
        <v/>
      </c>
      <c r="C413" s="22"/>
      <c r="D413" s="203">
        <f>IF('Freight 2'!I39="","",'Freight 2'!I39)</f>
        <v>0</v>
      </c>
      <c r="E413" s="203">
        <f>IF('Freight 2'!O39="","",'Freight 2'!O39)</f>
        <v>0</v>
      </c>
    </row>
    <row r="414" spans="1:5">
      <c r="A414" s="49" t="str">
        <f>IF('Freight 2'!N40="","",'Freight 2'!N40)</f>
        <v/>
      </c>
      <c r="B414" s="4" t="str">
        <f>IF('Freight 2'!D40="","",'Freight 2'!D40)</f>
        <v/>
      </c>
      <c r="C414" s="22"/>
      <c r="D414" s="203">
        <f>IF('Freight 2'!I40="","",'Freight 2'!I40)</f>
        <v>0</v>
      </c>
      <c r="E414" s="203">
        <f>IF('Freight 2'!O40="","",'Freight 2'!O40)</f>
        <v>0</v>
      </c>
    </row>
    <row r="415" spans="1:5">
      <c r="A415" s="49" t="str">
        <f>IF('Freight 2'!N41="","",'Freight 2'!N41)</f>
        <v/>
      </c>
      <c r="B415" s="4" t="str">
        <f>IF('Freight 2'!D41="","",'Freight 2'!D41)</f>
        <v/>
      </c>
      <c r="C415" s="22"/>
      <c r="D415" s="203">
        <f>IF('Freight 2'!I41="","",'Freight 2'!I41)</f>
        <v>0</v>
      </c>
      <c r="E415" s="203">
        <f>IF('Freight 2'!O41="","",'Freight 2'!O41)</f>
        <v>0</v>
      </c>
    </row>
    <row r="416" spans="1:5">
      <c r="A416" s="49" t="str">
        <f>IF('Freight 2'!N42="","",'Freight 2'!N42)</f>
        <v/>
      </c>
      <c r="B416" s="4" t="str">
        <f>IF('Freight 2'!D42="","",'Freight 2'!D42)</f>
        <v/>
      </c>
      <c r="C416" s="22"/>
      <c r="D416" s="203">
        <f>IF('Freight 2'!I42="","",'Freight 2'!I42)</f>
        <v>0</v>
      </c>
      <c r="E416" s="203">
        <f>IF('Freight 2'!O42="","",'Freight 2'!O42)</f>
        <v>0</v>
      </c>
    </row>
    <row r="417" spans="1:5">
      <c r="A417" s="49" t="str">
        <f>IF('Freight 2'!N43="","",'Freight 2'!N43)</f>
        <v/>
      </c>
      <c r="B417" s="4" t="str">
        <f>IF('Freight 2'!D43="","",'Freight 2'!D43)</f>
        <v/>
      </c>
      <c r="C417" s="22"/>
      <c r="D417" s="203">
        <f>IF('Freight 2'!I43="","",'Freight 2'!I43)</f>
        <v>0</v>
      </c>
      <c r="E417" s="203">
        <f>IF('Freight 2'!O43="","",'Freight 2'!O43)</f>
        <v>0</v>
      </c>
    </row>
    <row r="418" spans="1:5">
      <c r="A418" s="49" t="str">
        <f>IF('Freight 2'!N44="","",'Freight 2'!N44)</f>
        <v/>
      </c>
      <c r="B418" s="4" t="str">
        <f>IF('Freight 2'!D44="","",'Freight 2'!D44)</f>
        <v/>
      </c>
      <c r="C418" s="22"/>
      <c r="D418" s="203">
        <f>IF('Freight 2'!I44="","",'Freight 2'!I44)</f>
        <v>0</v>
      </c>
      <c r="E418" s="203">
        <f>IF('Freight 2'!O44="","",'Freight 2'!O44)</f>
        <v>0</v>
      </c>
    </row>
    <row r="419" spans="1:5">
      <c r="A419" s="49" t="str">
        <f>IF('Freight 2'!N45="","",'Freight 2'!N45)</f>
        <v/>
      </c>
      <c r="B419" s="4" t="str">
        <f>IF('Freight 2'!D45="","",'Freight 2'!D45)</f>
        <v/>
      </c>
      <c r="C419" s="22"/>
      <c r="D419" s="203">
        <f>IF('Freight 2'!I45="","",'Freight 2'!I45)</f>
        <v>0</v>
      </c>
      <c r="E419" s="203">
        <f>IF('Freight 2'!O45="","",'Freight 2'!O45)</f>
        <v>0</v>
      </c>
    </row>
    <row r="420" spans="1:5">
      <c r="A420" s="49" t="str">
        <f>IF('Freight 2'!N46="","",'Freight 2'!N46)</f>
        <v/>
      </c>
      <c r="B420" s="4" t="str">
        <f>IF('Freight 2'!D46="","",'Freight 2'!D46)</f>
        <v/>
      </c>
      <c r="C420" s="22"/>
      <c r="D420" s="203">
        <f>IF('Freight 2'!I46="","",'Freight 2'!I46)</f>
        <v>0</v>
      </c>
      <c r="E420" s="203">
        <f>IF('Freight 2'!O46="","",'Freight 2'!O46)</f>
        <v>0</v>
      </c>
    </row>
    <row r="421" spans="1:5">
      <c r="A421" s="49" t="str">
        <f>IF('Freight 2'!N47="","",'Freight 2'!N47)</f>
        <v/>
      </c>
      <c r="B421" s="4" t="str">
        <f>IF('Freight 2'!D47="","",'Freight 2'!D47)</f>
        <v/>
      </c>
      <c r="C421" s="22"/>
      <c r="D421" s="203">
        <f>IF('Freight 2'!I47="","",'Freight 2'!I47)</f>
        <v>0</v>
      </c>
      <c r="E421" s="203">
        <f>IF('Freight 2'!O47="","",'Freight 2'!O47)</f>
        <v>0</v>
      </c>
    </row>
    <row r="422" spans="1:5">
      <c r="A422" s="49" t="str">
        <f>IF('Freight 2'!N48="","",'Freight 2'!N48)</f>
        <v/>
      </c>
      <c r="B422" s="4" t="str">
        <f>IF('Freight 2'!D48="","",'Freight 2'!D48)</f>
        <v/>
      </c>
      <c r="C422" s="22"/>
      <c r="D422" s="203">
        <f>IF('Freight 2'!I48="","",'Freight 2'!I48)</f>
        <v>0</v>
      </c>
      <c r="E422" s="203">
        <f>IF('Freight 2'!O48="","",'Freight 2'!O48)</f>
        <v>0</v>
      </c>
    </row>
    <row r="423" spans="1:5">
      <c r="A423" s="49" t="str">
        <f>IF('Freight 2'!N49="","",'Freight 2'!N49)</f>
        <v/>
      </c>
      <c r="B423" s="4" t="str">
        <f>IF('Freight 2'!D49="","",'Freight 2'!D49)</f>
        <v/>
      </c>
      <c r="C423" s="22"/>
      <c r="D423" s="203">
        <f>IF('Freight 2'!I49="","",'Freight 2'!I49)</f>
        <v>0</v>
      </c>
      <c r="E423" s="203">
        <f>IF('Freight 2'!O49="","",'Freight 2'!O49)</f>
        <v>0</v>
      </c>
    </row>
    <row r="424" spans="1:5">
      <c r="A424" s="49" t="str">
        <f>IF('Freight 2'!N50="","",'Freight 2'!N50)</f>
        <v/>
      </c>
      <c r="B424" s="4" t="str">
        <f>IF('Freight 2'!D50="","",'Freight 2'!D50)</f>
        <v/>
      </c>
      <c r="C424" s="22"/>
      <c r="D424" s="203">
        <f>IF('Freight 2'!I50="","",'Freight 2'!I50)</f>
        <v>0</v>
      </c>
      <c r="E424" s="203">
        <f>IF('Freight 2'!O50="","",'Freight 2'!O50)</f>
        <v>0</v>
      </c>
    </row>
    <row r="425" spans="1:5">
      <c r="A425" s="49" t="str">
        <f>IF('Freight 2'!N51="","",'Freight 2'!N51)</f>
        <v/>
      </c>
      <c r="B425" s="4" t="str">
        <f>IF('Freight 2'!D51="","",'Freight 2'!D51)</f>
        <v/>
      </c>
      <c r="C425" s="22"/>
      <c r="D425" s="203">
        <f>IF('Freight 2'!I51="","",'Freight 2'!I51)</f>
        <v>0</v>
      </c>
      <c r="E425" s="203">
        <f>IF('Freight 2'!O51="","",'Freight 2'!O51)</f>
        <v>0</v>
      </c>
    </row>
    <row r="426" spans="1:5">
      <c r="A426" s="49" t="str">
        <f>IF('Freight 2'!N52="","",'Freight 2'!N52)</f>
        <v/>
      </c>
      <c r="B426" s="4" t="str">
        <f>IF('Freight 2'!D52="","",'Freight 2'!D52)</f>
        <v/>
      </c>
      <c r="C426" s="22"/>
      <c r="D426" s="203">
        <f>IF('Freight 2'!I52="","",'Freight 2'!I52)</f>
        <v>0</v>
      </c>
      <c r="E426" s="203">
        <f>IF('Freight 2'!O52="","",'Freight 2'!O52)</f>
        <v>0</v>
      </c>
    </row>
    <row r="427" spans="1:5">
      <c r="A427" s="49" t="str">
        <f>IF('Freight 2'!N53="","",'Freight 2'!N53)</f>
        <v/>
      </c>
      <c r="B427" s="4" t="str">
        <f>IF('Freight 2'!D53="","",'Freight 2'!D53)</f>
        <v/>
      </c>
      <c r="C427" s="22"/>
      <c r="D427" s="203">
        <f>IF('Freight 2'!I53="","",'Freight 2'!I53)</f>
        <v>0</v>
      </c>
      <c r="E427" s="203">
        <f>IF('Freight 2'!O53="","",'Freight 2'!O53)</f>
        <v>0</v>
      </c>
    </row>
    <row r="428" spans="1:5">
      <c r="A428" s="49" t="str">
        <f>IF('Freight 3'!N9="","",'Freight 3'!N9)</f>
        <v/>
      </c>
      <c r="B428" s="4" t="str">
        <f>IF('Freight 3'!D9="","",'Freight 3'!D9)</f>
        <v/>
      </c>
      <c r="C428" s="22"/>
      <c r="D428" s="203">
        <f>IF('Freight 3'!I9="","",'Freight 3'!I9)</f>
        <v>0</v>
      </c>
      <c r="E428" s="203">
        <f>IF('Freight 3'!O9="","",'Freight 3'!O9)</f>
        <v>0</v>
      </c>
    </row>
    <row r="429" spans="1:5">
      <c r="A429" s="49" t="str">
        <f>IF('Freight 3'!N10="","",'Freight 3'!N10)</f>
        <v/>
      </c>
      <c r="B429" s="4" t="str">
        <f>IF('Freight 3'!D10="","",'Freight 3'!D10)</f>
        <v/>
      </c>
      <c r="C429" s="22"/>
      <c r="D429" s="203">
        <f>IF('Freight 3'!I10="","",'Freight 3'!I10)</f>
        <v>0</v>
      </c>
      <c r="E429" s="203">
        <f>IF('Freight 3'!O10="","",'Freight 3'!O10)</f>
        <v>0</v>
      </c>
    </row>
    <row r="430" spans="1:5">
      <c r="A430" s="49" t="str">
        <f>IF('Freight 3'!N11="","",'Freight 3'!N11)</f>
        <v/>
      </c>
      <c r="B430" s="4" t="str">
        <f>IF('Freight 3'!D11="","",'Freight 3'!D11)</f>
        <v/>
      </c>
      <c r="C430" s="22"/>
      <c r="D430" s="203">
        <f>IF('Freight 3'!I11="","",'Freight 3'!I11)</f>
        <v>0</v>
      </c>
      <c r="E430" s="203">
        <f>IF('Freight 3'!O11="","",'Freight 3'!O11)</f>
        <v>0</v>
      </c>
    </row>
    <row r="431" spans="1:5">
      <c r="A431" s="49" t="str">
        <f>IF('Freight 3'!N12="","",'Freight 3'!N12)</f>
        <v/>
      </c>
      <c r="B431" s="4" t="str">
        <f>IF('Freight 3'!D12="","",'Freight 3'!D12)</f>
        <v/>
      </c>
      <c r="C431" s="22"/>
      <c r="D431" s="203">
        <f>IF('Freight 3'!I12="","",'Freight 3'!I12)</f>
        <v>0</v>
      </c>
      <c r="E431" s="203">
        <f>IF('Freight 3'!O12="","",'Freight 3'!O12)</f>
        <v>0</v>
      </c>
    </row>
    <row r="432" spans="1:5">
      <c r="A432" s="49" t="str">
        <f>IF('Freight 3'!N13="","",'Freight 3'!N13)</f>
        <v/>
      </c>
      <c r="B432" s="4" t="str">
        <f>IF('Freight 3'!D13="","",'Freight 3'!D13)</f>
        <v/>
      </c>
      <c r="C432" s="22"/>
      <c r="D432" s="203">
        <f>IF('Freight 3'!I13="","",'Freight 3'!I13)</f>
        <v>0</v>
      </c>
      <c r="E432" s="203">
        <f>IF('Freight 3'!O13="","",'Freight 3'!O13)</f>
        <v>0</v>
      </c>
    </row>
    <row r="433" spans="1:5">
      <c r="A433" s="49" t="str">
        <f>IF('Freight 3'!N14="","",'Freight 3'!N14)</f>
        <v/>
      </c>
      <c r="B433" s="4" t="str">
        <f>IF('Freight 3'!D14="","",'Freight 3'!D14)</f>
        <v/>
      </c>
      <c r="C433" s="22"/>
      <c r="D433" s="203">
        <f>IF('Freight 3'!I14="","",'Freight 3'!I14)</f>
        <v>0</v>
      </c>
      <c r="E433" s="203">
        <f>IF('Freight 3'!O14="","",'Freight 3'!O14)</f>
        <v>0</v>
      </c>
    </row>
    <row r="434" spans="1:5">
      <c r="A434" s="49" t="str">
        <f>IF('Freight 3'!N15="","",'Freight 3'!N15)</f>
        <v/>
      </c>
      <c r="B434" s="4" t="str">
        <f>IF('Freight 3'!D15="","",'Freight 3'!D15)</f>
        <v/>
      </c>
      <c r="C434" s="22"/>
      <c r="D434" s="203">
        <f>IF('Freight 3'!I15="","",'Freight 3'!I15)</f>
        <v>0</v>
      </c>
      <c r="E434" s="203">
        <f>IF('Freight 3'!O15="","",'Freight 3'!O15)</f>
        <v>0</v>
      </c>
    </row>
    <row r="435" spans="1:5">
      <c r="A435" s="49" t="str">
        <f>IF('Freight 3'!N16="","",'Freight 3'!N16)</f>
        <v/>
      </c>
      <c r="B435" s="4" t="str">
        <f>IF('Freight 3'!D16="","",'Freight 3'!D16)</f>
        <v/>
      </c>
      <c r="C435" s="22"/>
      <c r="D435" s="203">
        <f>IF('Freight 3'!I16="","",'Freight 3'!I16)</f>
        <v>0</v>
      </c>
      <c r="E435" s="203">
        <f>IF('Freight 3'!O16="","",'Freight 3'!O16)</f>
        <v>0</v>
      </c>
    </row>
    <row r="436" spans="1:5">
      <c r="A436" s="49" t="str">
        <f>IF('Freight 3'!N17="","",'Freight 3'!N17)</f>
        <v/>
      </c>
      <c r="B436" s="4" t="str">
        <f>IF('Freight 3'!D17="","",'Freight 3'!D17)</f>
        <v/>
      </c>
      <c r="C436" s="22"/>
      <c r="D436" s="203">
        <f>IF('Freight 3'!I17="","",'Freight 3'!I17)</f>
        <v>0</v>
      </c>
      <c r="E436" s="203">
        <f>IF('Freight 3'!O17="","",'Freight 3'!O17)</f>
        <v>0</v>
      </c>
    </row>
    <row r="437" spans="1:5">
      <c r="A437" s="49" t="str">
        <f>IF('Freight 3'!N18="","",'Freight 3'!N18)</f>
        <v/>
      </c>
      <c r="B437" s="4" t="str">
        <f>IF('Freight 3'!D18="","",'Freight 3'!D18)</f>
        <v/>
      </c>
      <c r="C437" s="22"/>
      <c r="D437" s="203">
        <f>IF('Freight 3'!I18="","",'Freight 3'!I18)</f>
        <v>0</v>
      </c>
      <c r="E437" s="203">
        <f>IF('Freight 3'!O18="","",'Freight 3'!O18)</f>
        <v>0</v>
      </c>
    </row>
    <row r="438" spans="1:5">
      <c r="A438" s="49" t="str">
        <f>IF('Freight 3'!N19="","",'Freight 3'!N19)</f>
        <v/>
      </c>
      <c r="B438" s="4" t="str">
        <f>IF('Freight 3'!D19="","",'Freight 3'!D19)</f>
        <v/>
      </c>
      <c r="C438" s="22"/>
      <c r="D438" s="203">
        <f>IF('Freight 3'!I19="","",'Freight 3'!I19)</f>
        <v>0</v>
      </c>
      <c r="E438" s="203">
        <f>IF('Freight 3'!O19="","",'Freight 3'!O19)</f>
        <v>0</v>
      </c>
    </row>
    <row r="439" spans="1:5">
      <c r="A439" s="49" t="str">
        <f>IF('Freight 3'!N20="","",'Freight 3'!N20)</f>
        <v/>
      </c>
      <c r="B439" s="4" t="str">
        <f>IF('Freight 3'!D20="","",'Freight 3'!D20)</f>
        <v/>
      </c>
      <c r="C439" s="22"/>
      <c r="D439" s="203">
        <f>IF('Freight 3'!I20="","",'Freight 3'!I20)</f>
        <v>0</v>
      </c>
      <c r="E439" s="203">
        <f>IF('Freight 3'!O20="","",'Freight 3'!O20)</f>
        <v>0</v>
      </c>
    </row>
    <row r="440" spans="1:5">
      <c r="A440" s="49" t="str">
        <f>IF('Freight 3'!N21="","",'Freight 3'!N21)</f>
        <v/>
      </c>
      <c r="B440" s="4" t="str">
        <f>IF('Freight 3'!D21="","",'Freight 3'!D21)</f>
        <v/>
      </c>
      <c r="C440" s="22"/>
      <c r="D440" s="203">
        <f>IF('Freight 3'!I21="","",'Freight 3'!I21)</f>
        <v>0</v>
      </c>
      <c r="E440" s="203">
        <f>IF('Freight 3'!O21="","",'Freight 3'!O21)</f>
        <v>0</v>
      </c>
    </row>
    <row r="441" spans="1:5">
      <c r="A441" s="49" t="str">
        <f>IF('Freight 3'!N22="","",'Freight 3'!N22)</f>
        <v/>
      </c>
      <c r="B441" s="4" t="str">
        <f>IF('Freight 3'!D22="","",'Freight 3'!D22)</f>
        <v/>
      </c>
      <c r="C441" s="22"/>
      <c r="D441" s="203">
        <f>IF('Freight 3'!I22="","",'Freight 3'!I22)</f>
        <v>0</v>
      </c>
      <c r="E441" s="203">
        <f>IF('Freight 3'!O22="","",'Freight 3'!O22)</f>
        <v>0</v>
      </c>
    </row>
    <row r="442" spans="1:5">
      <c r="A442" s="49" t="str">
        <f>IF('Freight 3'!N23="","",'Freight 3'!N23)</f>
        <v/>
      </c>
      <c r="B442" s="4" t="str">
        <f>IF('Freight 3'!D23="","",'Freight 3'!D23)</f>
        <v/>
      </c>
      <c r="C442" s="22"/>
      <c r="D442" s="203">
        <f>IF('Freight 3'!I23="","",'Freight 3'!I23)</f>
        <v>0</v>
      </c>
      <c r="E442" s="203">
        <f>IF('Freight 3'!O23="","",'Freight 3'!O23)</f>
        <v>0</v>
      </c>
    </row>
    <row r="443" spans="1:5">
      <c r="A443" s="49" t="str">
        <f>IF('Freight 3'!N24="","",'Freight 3'!N24)</f>
        <v/>
      </c>
      <c r="B443" s="4" t="str">
        <f>IF('Freight 3'!D24="","",'Freight 3'!D24)</f>
        <v/>
      </c>
      <c r="C443" s="22"/>
      <c r="D443" s="203">
        <f>IF('Freight 3'!I24="","",'Freight 3'!I24)</f>
        <v>0</v>
      </c>
      <c r="E443" s="203">
        <f>IF('Freight 3'!O24="","",'Freight 3'!O24)</f>
        <v>0</v>
      </c>
    </row>
    <row r="444" spans="1:5">
      <c r="A444" s="49" t="str">
        <f>IF('Freight 3'!N25="","",'Freight 3'!N25)</f>
        <v/>
      </c>
      <c r="B444" s="4" t="str">
        <f>IF('Freight 3'!D25="","",'Freight 3'!D25)</f>
        <v/>
      </c>
      <c r="C444" s="22"/>
      <c r="D444" s="203">
        <f>IF('Freight 3'!I25="","",'Freight 3'!I25)</f>
        <v>0</v>
      </c>
      <c r="E444" s="203">
        <f>IF('Freight 3'!O25="","",'Freight 3'!O25)</f>
        <v>0</v>
      </c>
    </row>
    <row r="445" spans="1:5">
      <c r="A445" s="49" t="str">
        <f>IF('Freight 3'!N26="","",'Freight 3'!N26)</f>
        <v/>
      </c>
      <c r="B445" s="4" t="str">
        <f>IF('Freight 3'!D26="","",'Freight 3'!D26)</f>
        <v/>
      </c>
      <c r="C445" s="22"/>
      <c r="D445" s="203">
        <f>IF('Freight 3'!I26="","",'Freight 3'!I26)</f>
        <v>0</v>
      </c>
      <c r="E445" s="203">
        <f>IF('Freight 3'!O26="","",'Freight 3'!O26)</f>
        <v>0</v>
      </c>
    </row>
    <row r="446" spans="1:5">
      <c r="A446" s="49" t="str">
        <f>IF('Freight 3'!N27="","",'Freight 3'!N27)</f>
        <v/>
      </c>
      <c r="B446" s="4" t="str">
        <f>IF('Freight 3'!D27="","",'Freight 3'!D27)</f>
        <v/>
      </c>
      <c r="C446" s="22"/>
      <c r="D446" s="203">
        <f>IF('Freight 3'!I27="","",'Freight 3'!I27)</f>
        <v>0</v>
      </c>
      <c r="E446" s="203">
        <f>IF('Freight 3'!O27="","",'Freight 3'!O27)</f>
        <v>0</v>
      </c>
    </row>
    <row r="447" spans="1:5">
      <c r="A447" s="49" t="str">
        <f>IF('Freight 3'!N28="","",'Freight 3'!N28)</f>
        <v/>
      </c>
      <c r="B447" s="4" t="str">
        <f>IF('Freight 3'!D28="","",'Freight 3'!D28)</f>
        <v/>
      </c>
      <c r="C447" s="22"/>
      <c r="D447" s="203">
        <f>IF('Freight 3'!I28="","",'Freight 3'!I28)</f>
        <v>0</v>
      </c>
      <c r="E447" s="203">
        <f>IF('Freight 3'!O28="","",'Freight 3'!O28)</f>
        <v>0</v>
      </c>
    </row>
    <row r="448" spans="1:5">
      <c r="A448" s="49" t="str">
        <f>IF('Freight 3'!N29="","",'Freight 3'!N29)</f>
        <v/>
      </c>
      <c r="B448" s="4" t="str">
        <f>IF('Freight 3'!D29="","",'Freight 3'!D29)</f>
        <v/>
      </c>
      <c r="C448" s="22"/>
      <c r="D448" s="203">
        <f>IF('Freight 3'!I29="","",'Freight 3'!I29)</f>
        <v>0</v>
      </c>
      <c r="E448" s="203">
        <f>IF('Freight 3'!O29="","",'Freight 3'!O29)</f>
        <v>0</v>
      </c>
    </row>
    <row r="449" spans="1:5">
      <c r="A449" s="49" t="str">
        <f>IF('Freight 3'!N30="","",'Freight 3'!N30)</f>
        <v/>
      </c>
      <c r="B449" s="4" t="str">
        <f>IF('Freight 3'!D30="","",'Freight 3'!D30)</f>
        <v/>
      </c>
      <c r="C449" s="22"/>
      <c r="D449" s="203">
        <f>IF('Freight 3'!I30="","",'Freight 3'!I30)</f>
        <v>0</v>
      </c>
      <c r="E449" s="203">
        <f>IF('Freight 3'!O30="","",'Freight 3'!O30)</f>
        <v>0</v>
      </c>
    </row>
    <row r="450" spans="1:5">
      <c r="A450" s="49" t="str">
        <f>IF('Freight 3'!N31="","",'Freight 3'!N31)</f>
        <v/>
      </c>
      <c r="B450" s="4" t="str">
        <f>IF('Freight 3'!D31="","",'Freight 3'!D31)</f>
        <v/>
      </c>
      <c r="C450" s="22"/>
      <c r="D450" s="203">
        <f>IF('Freight 3'!I31="","",'Freight 3'!I31)</f>
        <v>0</v>
      </c>
      <c r="E450" s="203">
        <f>IF('Freight 3'!O31="","",'Freight 3'!O31)</f>
        <v>0</v>
      </c>
    </row>
    <row r="451" spans="1:5">
      <c r="A451" s="49" t="str">
        <f>IF('Freight 3'!N32="","",'Freight 3'!N32)</f>
        <v/>
      </c>
      <c r="B451" s="4" t="str">
        <f>IF('Freight 3'!D32="","",'Freight 3'!D32)</f>
        <v/>
      </c>
      <c r="C451" s="22"/>
      <c r="D451" s="203">
        <f>IF('Freight 3'!I32="","",'Freight 3'!I32)</f>
        <v>0</v>
      </c>
      <c r="E451" s="203">
        <f>IF('Freight 3'!O32="","",'Freight 3'!O32)</f>
        <v>0</v>
      </c>
    </row>
    <row r="452" spans="1:5">
      <c r="A452" s="49" t="str">
        <f>IF('Freight 3'!N33="","",'Freight 3'!N33)</f>
        <v/>
      </c>
      <c r="B452" s="4" t="str">
        <f>IF('Freight 3'!D33="","",'Freight 3'!D33)</f>
        <v/>
      </c>
      <c r="C452" s="22"/>
      <c r="D452" s="203">
        <f>IF('Freight 3'!I33="","",'Freight 3'!I33)</f>
        <v>0</v>
      </c>
      <c r="E452" s="203">
        <f>IF('Freight 3'!O33="","",'Freight 3'!O33)</f>
        <v>0</v>
      </c>
    </row>
    <row r="453" spans="1:5">
      <c r="A453" s="49" t="str">
        <f>IF('Freight 3'!N34="","",'Freight 3'!N34)</f>
        <v/>
      </c>
      <c r="B453" s="4" t="str">
        <f>IF('Freight 3'!D34="","",'Freight 3'!D34)</f>
        <v/>
      </c>
      <c r="C453" s="22"/>
      <c r="D453" s="203">
        <f>IF('Freight 3'!I34="","",'Freight 3'!I34)</f>
        <v>0</v>
      </c>
      <c r="E453" s="203">
        <f>IF('Freight 3'!O34="","",'Freight 3'!O34)</f>
        <v>0</v>
      </c>
    </row>
    <row r="454" spans="1:5">
      <c r="A454" s="49" t="str">
        <f>IF('Freight 3'!N35="","",'Freight 3'!N35)</f>
        <v/>
      </c>
      <c r="B454" s="4" t="str">
        <f>IF('Freight 3'!D35="","",'Freight 3'!D35)</f>
        <v/>
      </c>
      <c r="C454" s="22"/>
      <c r="D454" s="203">
        <f>IF('Freight 3'!I35="","",'Freight 3'!I35)</f>
        <v>0</v>
      </c>
      <c r="E454" s="203">
        <f>IF('Freight 3'!O35="","",'Freight 3'!O35)</f>
        <v>0</v>
      </c>
    </row>
    <row r="455" spans="1:5">
      <c r="A455" s="49" t="str">
        <f>IF('Freight 3'!N36="","",'Freight 3'!N36)</f>
        <v/>
      </c>
      <c r="B455" s="4" t="str">
        <f>IF('Freight 3'!D36="","",'Freight 3'!D36)</f>
        <v/>
      </c>
      <c r="C455" s="22"/>
      <c r="D455" s="203">
        <f>IF('Freight 3'!I36="","",'Freight 3'!I36)</f>
        <v>0</v>
      </c>
      <c r="E455" s="203">
        <f>IF('Freight 3'!O36="","",'Freight 3'!O36)</f>
        <v>0</v>
      </c>
    </row>
    <row r="456" spans="1:5">
      <c r="A456" s="49" t="str">
        <f>IF('Freight 3'!N37="","",'Freight 3'!N37)</f>
        <v/>
      </c>
      <c r="B456" s="4" t="str">
        <f>IF('Freight 3'!D37="","",'Freight 3'!D37)</f>
        <v/>
      </c>
      <c r="C456" s="22"/>
      <c r="D456" s="203">
        <f>IF('Freight 3'!I37="","",'Freight 3'!I37)</f>
        <v>0</v>
      </c>
      <c r="E456" s="203">
        <f>IF('Freight 3'!O37="","",'Freight 3'!O37)</f>
        <v>0</v>
      </c>
    </row>
    <row r="457" spans="1:5">
      <c r="A457" s="49" t="str">
        <f>IF('Freight 3'!N38="","",'Freight 3'!N38)</f>
        <v/>
      </c>
      <c r="B457" s="4" t="str">
        <f>IF('Freight 3'!D38="","",'Freight 3'!D38)</f>
        <v/>
      </c>
      <c r="C457" s="22"/>
      <c r="D457" s="203">
        <f>IF('Freight 3'!I38="","",'Freight 3'!I38)</f>
        <v>0</v>
      </c>
      <c r="E457" s="203">
        <f>IF('Freight 3'!O38="","",'Freight 3'!O38)</f>
        <v>0</v>
      </c>
    </row>
    <row r="458" spans="1:5">
      <c r="A458" s="49" t="str">
        <f>IF('Freight 3'!N39="","",'Freight 3'!N39)</f>
        <v/>
      </c>
      <c r="B458" s="4" t="str">
        <f>IF('Freight 3'!D39="","",'Freight 3'!D39)</f>
        <v/>
      </c>
      <c r="C458" s="22"/>
      <c r="D458" s="203">
        <f>IF('Freight 3'!I39="","",'Freight 3'!I39)</f>
        <v>0</v>
      </c>
      <c r="E458" s="203">
        <f>IF('Freight 3'!O39="","",'Freight 3'!O39)</f>
        <v>0</v>
      </c>
    </row>
    <row r="459" spans="1:5">
      <c r="A459" s="49" t="str">
        <f>IF('Freight 3'!N40="","",'Freight 3'!N40)</f>
        <v/>
      </c>
      <c r="B459" s="4" t="str">
        <f>IF('Freight 3'!D40="","",'Freight 3'!D40)</f>
        <v/>
      </c>
      <c r="C459" s="22"/>
      <c r="D459" s="203">
        <f>IF('Freight 3'!I40="","",'Freight 3'!I40)</f>
        <v>0</v>
      </c>
      <c r="E459" s="203">
        <f>IF('Freight 3'!O40="","",'Freight 3'!O40)</f>
        <v>0</v>
      </c>
    </row>
    <row r="460" spans="1:5">
      <c r="A460" s="49" t="str">
        <f>IF('Freight 3'!N41="","",'Freight 3'!N41)</f>
        <v/>
      </c>
      <c r="B460" s="4" t="str">
        <f>IF('Freight 3'!D41="","",'Freight 3'!D41)</f>
        <v/>
      </c>
      <c r="C460" s="22"/>
      <c r="D460" s="203">
        <f>IF('Freight 3'!I41="","",'Freight 3'!I41)</f>
        <v>0</v>
      </c>
      <c r="E460" s="203">
        <f>IF('Freight 3'!O41="","",'Freight 3'!O41)</f>
        <v>0</v>
      </c>
    </row>
    <row r="461" spans="1:5">
      <c r="A461" s="49" t="str">
        <f>IF('Freight 3'!N42="","",'Freight 3'!N42)</f>
        <v/>
      </c>
      <c r="B461" s="4" t="str">
        <f>IF('Freight 3'!D42="","",'Freight 3'!D42)</f>
        <v/>
      </c>
      <c r="C461" s="22"/>
      <c r="D461" s="203">
        <f>IF('Freight 3'!I42="","",'Freight 3'!I42)</f>
        <v>0</v>
      </c>
      <c r="E461" s="203">
        <f>IF('Freight 3'!O42="","",'Freight 3'!O42)</f>
        <v>0</v>
      </c>
    </row>
    <row r="462" spans="1:5">
      <c r="A462" s="49" t="str">
        <f>IF('Freight 3'!N43="","",'Freight 3'!N43)</f>
        <v/>
      </c>
      <c r="B462" s="4" t="str">
        <f>IF('Freight 3'!D43="","",'Freight 3'!D43)</f>
        <v/>
      </c>
      <c r="C462" s="22"/>
      <c r="D462" s="203">
        <f>IF('Freight 3'!I43="","",'Freight 3'!I43)</f>
        <v>0</v>
      </c>
      <c r="E462" s="203">
        <f>IF('Freight 3'!O43="","",'Freight 3'!O43)</f>
        <v>0</v>
      </c>
    </row>
    <row r="463" spans="1:5">
      <c r="A463" s="49" t="str">
        <f>IF('Freight 3'!N44="","",'Freight 3'!N44)</f>
        <v/>
      </c>
      <c r="B463" s="4" t="str">
        <f>IF('Freight 3'!D44="","",'Freight 3'!D44)</f>
        <v/>
      </c>
      <c r="C463" s="22"/>
      <c r="D463" s="203">
        <f>IF('Freight 3'!I44="","",'Freight 3'!I44)</f>
        <v>0</v>
      </c>
      <c r="E463" s="203">
        <f>IF('Freight 3'!O44="","",'Freight 3'!O44)</f>
        <v>0</v>
      </c>
    </row>
    <row r="464" spans="1:5">
      <c r="A464" s="49" t="str">
        <f>IF('Freight 3'!N45="","",'Freight 3'!N45)</f>
        <v/>
      </c>
      <c r="B464" s="4" t="str">
        <f>IF('Freight 3'!D45="","",'Freight 3'!D45)</f>
        <v/>
      </c>
      <c r="C464" s="22"/>
      <c r="D464" s="203">
        <f>IF('Freight 3'!I45="","",'Freight 3'!I45)</f>
        <v>0</v>
      </c>
      <c r="E464" s="203">
        <f>IF('Freight 3'!O45="","",'Freight 3'!O45)</f>
        <v>0</v>
      </c>
    </row>
    <row r="465" spans="1:5">
      <c r="A465" s="49" t="str">
        <f>IF('Freight 3'!N46="","",'Freight 3'!N46)</f>
        <v/>
      </c>
      <c r="B465" s="4" t="str">
        <f>IF('Freight 3'!D46="","",'Freight 3'!D46)</f>
        <v/>
      </c>
      <c r="C465" s="22"/>
      <c r="D465" s="203">
        <f>IF('Freight 3'!I46="","",'Freight 3'!I46)</f>
        <v>0</v>
      </c>
      <c r="E465" s="203">
        <f>IF('Freight 3'!O46="","",'Freight 3'!O46)</f>
        <v>0</v>
      </c>
    </row>
    <row r="466" spans="1:5">
      <c r="A466" s="49" t="str">
        <f>IF('Freight 3'!N47="","",'Freight 3'!N47)</f>
        <v/>
      </c>
      <c r="B466" s="4" t="str">
        <f>IF('Freight 3'!D47="","",'Freight 3'!D47)</f>
        <v/>
      </c>
      <c r="C466" s="22"/>
      <c r="D466" s="203">
        <f>IF('Freight 3'!I47="","",'Freight 3'!I47)</f>
        <v>0</v>
      </c>
      <c r="E466" s="203">
        <f>IF('Freight 3'!O47="","",'Freight 3'!O47)</f>
        <v>0</v>
      </c>
    </row>
    <row r="467" spans="1:5">
      <c r="A467" s="49" t="str">
        <f>IF('Freight 3'!N48="","",'Freight 3'!N48)</f>
        <v/>
      </c>
      <c r="B467" s="4" t="str">
        <f>IF('Freight 3'!D48="","",'Freight 3'!D48)</f>
        <v/>
      </c>
      <c r="C467" s="22"/>
      <c r="D467" s="203">
        <f>IF('Freight 3'!I48="","",'Freight 3'!I48)</f>
        <v>0</v>
      </c>
      <c r="E467" s="203">
        <f>IF('Freight 3'!O48="","",'Freight 3'!O48)</f>
        <v>0</v>
      </c>
    </row>
    <row r="468" spans="1:5">
      <c r="A468" s="49" t="str">
        <f>IF('Freight 3'!N49="","",'Freight 3'!N49)</f>
        <v/>
      </c>
      <c r="B468" s="4" t="str">
        <f>IF('Freight 3'!D49="","",'Freight 3'!D49)</f>
        <v/>
      </c>
      <c r="C468" s="22"/>
      <c r="D468" s="203">
        <f>IF('Freight 3'!I49="","",'Freight 3'!I49)</f>
        <v>0</v>
      </c>
      <c r="E468" s="203">
        <f>IF('Freight 3'!O49="","",'Freight 3'!O49)</f>
        <v>0</v>
      </c>
    </row>
    <row r="469" spans="1:5">
      <c r="A469" s="49" t="str">
        <f>IF('Freight 3'!N50="","",'Freight 3'!N50)</f>
        <v/>
      </c>
      <c r="B469" s="4" t="str">
        <f>IF('Freight 3'!D50="","",'Freight 3'!D50)</f>
        <v/>
      </c>
      <c r="C469" s="22"/>
      <c r="D469" s="203">
        <f>IF('Freight 3'!I50="","",'Freight 3'!I50)</f>
        <v>0</v>
      </c>
      <c r="E469" s="203">
        <f>IF('Freight 3'!O50="","",'Freight 3'!O50)</f>
        <v>0</v>
      </c>
    </row>
    <row r="470" spans="1:5">
      <c r="A470" s="49" t="str">
        <f>IF('Freight 3'!N51="","",'Freight 3'!N51)</f>
        <v/>
      </c>
      <c r="B470" s="4" t="str">
        <f>IF('Freight 3'!D51="","",'Freight 3'!D51)</f>
        <v/>
      </c>
      <c r="C470" s="22"/>
      <c r="D470" s="203">
        <f>IF('Freight 3'!I51="","",'Freight 3'!I51)</f>
        <v>0</v>
      </c>
      <c r="E470" s="203">
        <f>IF('Freight 3'!O51="","",'Freight 3'!O51)</f>
        <v>0</v>
      </c>
    </row>
    <row r="471" spans="1:5">
      <c r="A471" s="49" t="str">
        <f>IF('Freight 3'!N52="","",'Freight 3'!N52)</f>
        <v/>
      </c>
      <c r="B471" s="4" t="str">
        <f>IF('Freight 3'!D52="","",'Freight 3'!D52)</f>
        <v/>
      </c>
      <c r="C471" s="22"/>
      <c r="D471" s="203">
        <f>IF('Freight 3'!I52="","",'Freight 3'!I52)</f>
        <v>0</v>
      </c>
      <c r="E471" s="203">
        <f>IF('Freight 3'!O52="","",'Freight 3'!O52)</f>
        <v>0</v>
      </c>
    </row>
    <row r="472" spans="1:5">
      <c r="A472" s="49" t="str">
        <f>IF('Freight 3'!N53="","",'Freight 3'!N53)</f>
        <v/>
      </c>
      <c r="B472" s="4" t="str">
        <f>IF('Freight 3'!D53="","",'Freight 3'!D53)</f>
        <v/>
      </c>
      <c r="C472" s="22"/>
      <c r="D472" s="203">
        <f>IF('Freight 3'!I53="","",'Freight 3'!I53)</f>
        <v>0</v>
      </c>
      <c r="E472" s="203">
        <f>IF('Freight 3'!O53="","",'Freight 3'!O53)</f>
        <v>0</v>
      </c>
    </row>
    <row r="473" spans="1:5">
      <c r="A473" s="49" t="str">
        <f>IF('Freight 4'!N9="","",'Freight 4'!N9)</f>
        <v/>
      </c>
      <c r="B473" s="4" t="str">
        <f>IF('Freight 4'!D9="","",'Freight 4'!D9)</f>
        <v/>
      </c>
      <c r="C473" s="22"/>
      <c r="D473" s="203">
        <f>IF('Freight 4'!I9="","",'Freight 4'!I9)</f>
        <v>0</v>
      </c>
      <c r="E473" s="203">
        <f>IF('Freight 4'!O9="","",'Freight 4'!O9)</f>
        <v>0</v>
      </c>
    </row>
    <row r="474" spans="1:5">
      <c r="A474" s="49" t="str">
        <f>IF('Freight 4'!N10="","",'Freight 4'!N10)</f>
        <v/>
      </c>
      <c r="B474" s="4" t="str">
        <f>IF('Freight 4'!D10="","",'Freight 4'!D10)</f>
        <v/>
      </c>
      <c r="C474" s="22"/>
      <c r="D474" s="203">
        <f>IF('Freight 4'!I10="","",'Freight 4'!I10)</f>
        <v>0</v>
      </c>
      <c r="E474" s="203">
        <f>IF('Freight 4'!O10="","",'Freight 4'!O10)</f>
        <v>0</v>
      </c>
    </row>
    <row r="475" spans="1:5">
      <c r="A475" s="49" t="str">
        <f>IF('Freight 4'!N11="","",'Freight 4'!N11)</f>
        <v/>
      </c>
      <c r="B475" s="4" t="str">
        <f>IF('Freight 4'!D11="","",'Freight 4'!D11)</f>
        <v/>
      </c>
      <c r="C475" s="22"/>
      <c r="D475" s="203">
        <f>IF('Freight 4'!I11="","",'Freight 4'!I11)</f>
        <v>0</v>
      </c>
      <c r="E475" s="203">
        <f>IF('Freight 4'!O11="","",'Freight 4'!O11)</f>
        <v>0</v>
      </c>
    </row>
    <row r="476" spans="1:5">
      <c r="A476" s="49" t="str">
        <f>IF('Freight 4'!N12="","",'Freight 4'!N12)</f>
        <v/>
      </c>
      <c r="B476" s="4" t="str">
        <f>IF('Freight 4'!D12="","",'Freight 4'!D12)</f>
        <v/>
      </c>
      <c r="C476" s="22"/>
      <c r="D476" s="203">
        <f>IF('Freight 4'!I12="","",'Freight 4'!I12)</f>
        <v>0</v>
      </c>
      <c r="E476" s="203">
        <f>IF('Freight 4'!O12="","",'Freight 4'!O12)</f>
        <v>0</v>
      </c>
    </row>
    <row r="477" spans="1:5">
      <c r="A477" s="49" t="str">
        <f>IF('Freight 4'!N13="","",'Freight 4'!N13)</f>
        <v/>
      </c>
      <c r="B477" s="4" t="str">
        <f>IF('Freight 4'!D13="","",'Freight 4'!D13)</f>
        <v/>
      </c>
      <c r="C477" s="22"/>
      <c r="D477" s="203">
        <f>IF('Freight 4'!I13="","",'Freight 4'!I13)</f>
        <v>0</v>
      </c>
      <c r="E477" s="203">
        <f>IF('Freight 4'!O13="","",'Freight 4'!O13)</f>
        <v>0</v>
      </c>
    </row>
    <row r="478" spans="1:5">
      <c r="A478" s="49" t="str">
        <f>IF('Freight 4'!N14="","",'Freight 4'!N14)</f>
        <v/>
      </c>
      <c r="B478" s="4" t="str">
        <f>IF('Freight 4'!D14="","",'Freight 4'!D14)</f>
        <v/>
      </c>
      <c r="C478" s="22"/>
      <c r="D478" s="203">
        <f>IF('Freight 4'!I14="","",'Freight 4'!I14)</f>
        <v>0</v>
      </c>
      <c r="E478" s="203">
        <f>IF('Freight 4'!O14="","",'Freight 4'!O14)</f>
        <v>0</v>
      </c>
    </row>
    <row r="479" spans="1:5">
      <c r="A479" s="49" t="str">
        <f>IF('Freight 4'!N15="","",'Freight 4'!N15)</f>
        <v/>
      </c>
      <c r="B479" s="4" t="str">
        <f>IF('Freight 4'!D15="","",'Freight 4'!D15)</f>
        <v/>
      </c>
      <c r="C479" s="22"/>
      <c r="D479" s="203">
        <f>IF('Freight 4'!I15="","",'Freight 4'!I15)</f>
        <v>0</v>
      </c>
      <c r="E479" s="203">
        <f>IF('Freight 4'!O15="","",'Freight 4'!O15)</f>
        <v>0</v>
      </c>
    </row>
    <row r="480" spans="1:5">
      <c r="A480" s="49" t="str">
        <f>IF('Freight 4'!N16="","",'Freight 4'!N16)</f>
        <v/>
      </c>
      <c r="B480" s="4" t="str">
        <f>IF('Freight 4'!D16="","",'Freight 4'!D16)</f>
        <v/>
      </c>
      <c r="C480" s="22"/>
      <c r="D480" s="203">
        <f>IF('Freight 4'!I16="","",'Freight 4'!I16)</f>
        <v>0</v>
      </c>
      <c r="E480" s="203">
        <f>IF('Freight 4'!O16="","",'Freight 4'!O16)</f>
        <v>0</v>
      </c>
    </row>
    <row r="481" spans="1:5">
      <c r="A481" s="49" t="str">
        <f>IF('Freight 4'!N17="","",'Freight 4'!N17)</f>
        <v/>
      </c>
      <c r="B481" s="4" t="str">
        <f>IF('Freight 4'!D17="","",'Freight 4'!D17)</f>
        <v/>
      </c>
      <c r="C481" s="22"/>
      <c r="D481" s="203">
        <f>IF('Freight 4'!I17="","",'Freight 4'!I17)</f>
        <v>0</v>
      </c>
      <c r="E481" s="203">
        <f>IF('Freight 4'!O17="","",'Freight 4'!O17)</f>
        <v>0</v>
      </c>
    </row>
    <row r="482" spans="1:5">
      <c r="A482" s="49" t="str">
        <f>IF('Freight 4'!N18="","",'Freight 4'!N18)</f>
        <v/>
      </c>
      <c r="B482" s="4" t="str">
        <f>IF('Freight 4'!D18="","",'Freight 4'!D18)</f>
        <v/>
      </c>
      <c r="C482" s="22"/>
      <c r="D482" s="203">
        <f>IF('Freight 4'!I18="","",'Freight 4'!I18)</f>
        <v>0</v>
      </c>
      <c r="E482" s="203">
        <f>IF('Freight 4'!O18="","",'Freight 4'!O18)</f>
        <v>0</v>
      </c>
    </row>
    <row r="483" spans="1:5">
      <c r="A483" s="49" t="str">
        <f>IF('Freight 4'!N19="","",'Freight 4'!N19)</f>
        <v/>
      </c>
      <c r="B483" s="4" t="str">
        <f>IF('Freight 4'!D19="","",'Freight 4'!D19)</f>
        <v/>
      </c>
      <c r="C483" s="22"/>
      <c r="D483" s="203">
        <f>IF('Freight 4'!I19="","",'Freight 4'!I19)</f>
        <v>0</v>
      </c>
      <c r="E483" s="203">
        <f>IF('Freight 4'!O19="","",'Freight 4'!O19)</f>
        <v>0</v>
      </c>
    </row>
    <row r="484" spans="1:5">
      <c r="A484" s="49" t="str">
        <f>IF('Freight 4'!N20="","",'Freight 4'!N20)</f>
        <v/>
      </c>
      <c r="B484" s="4" t="str">
        <f>IF('Freight 4'!D20="","",'Freight 4'!D20)</f>
        <v/>
      </c>
      <c r="C484" s="22"/>
      <c r="D484" s="203">
        <f>IF('Freight 4'!I20="","",'Freight 4'!I20)</f>
        <v>0</v>
      </c>
      <c r="E484" s="203">
        <f>IF('Freight 4'!O20="","",'Freight 4'!O20)</f>
        <v>0</v>
      </c>
    </row>
    <row r="485" spans="1:5">
      <c r="A485" s="49" t="str">
        <f>IF('Freight 4'!N21="","",'Freight 4'!N21)</f>
        <v/>
      </c>
      <c r="B485" s="4" t="str">
        <f>IF('Freight 4'!D21="","",'Freight 4'!D21)</f>
        <v/>
      </c>
      <c r="C485" s="22"/>
      <c r="D485" s="203">
        <f>IF('Freight 4'!I21="","",'Freight 4'!I21)</f>
        <v>0</v>
      </c>
      <c r="E485" s="203">
        <f>IF('Freight 4'!O21="","",'Freight 4'!O21)</f>
        <v>0</v>
      </c>
    </row>
    <row r="486" spans="1:5">
      <c r="A486" s="49" t="str">
        <f>IF('Freight 4'!N22="","",'Freight 4'!N22)</f>
        <v/>
      </c>
      <c r="B486" s="4" t="str">
        <f>IF('Freight 4'!D22="","",'Freight 4'!D22)</f>
        <v/>
      </c>
      <c r="C486" s="22"/>
      <c r="D486" s="203">
        <f>IF('Freight 4'!I22="","",'Freight 4'!I22)</f>
        <v>0</v>
      </c>
      <c r="E486" s="203">
        <f>IF('Freight 4'!O22="","",'Freight 4'!O22)</f>
        <v>0</v>
      </c>
    </row>
    <row r="487" spans="1:5">
      <c r="A487" s="49" t="str">
        <f>IF('Freight 4'!N23="","",'Freight 4'!N23)</f>
        <v/>
      </c>
      <c r="B487" s="4" t="str">
        <f>IF('Freight 4'!D23="","",'Freight 4'!D23)</f>
        <v/>
      </c>
      <c r="C487" s="22"/>
      <c r="D487" s="203">
        <f>IF('Freight 4'!I23="","",'Freight 4'!I23)</f>
        <v>0</v>
      </c>
      <c r="E487" s="203">
        <f>IF('Freight 4'!O23="","",'Freight 4'!O23)</f>
        <v>0</v>
      </c>
    </row>
    <row r="488" spans="1:5">
      <c r="A488" s="49" t="str">
        <f>IF('Freight 4'!N24="","",'Freight 4'!N24)</f>
        <v/>
      </c>
      <c r="B488" s="4" t="str">
        <f>IF('Freight 4'!D24="","",'Freight 4'!D24)</f>
        <v/>
      </c>
      <c r="C488" s="22"/>
      <c r="D488" s="203">
        <f>IF('Freight 4'!I24="","",'Freight 4'!I24)</f>
        <v>0</v>
      </c>
      <c r="E488" s="203">
        <f>IF('Freight 4'!O24="","",'Freight 4'!O24)</f>
        <v>0</v>
      </c>
    </row>
    <row r="489" spans="1:5">
      <c r="A489" s="49" t="str">
        <f>IF('Freight 4'!N25="","",'Freight 4'!N25)</f>
        <v/>
      </c>
      <c r="B489" s="4" t="str">
        <f>IF('Freight 4'!D25="","",'Freight 4'!D25)</f>
        <v/>
      </c>
      <c r="C489" s="22"/>
      <c r="D489" s="203">
        <f>IF('Freight 4'!I25="","",'Freight 4'!I25)</f>
        <v>0</v>
      </c>
      <c r="E489" s="203">
        <f>IF('Freight 4'!O25="","",'Freight 4'!O25)</f>
        <v>0</v>
      </c>
    </row>
    <row r="490" spans="1:5">
      <c r="A490" s="49" t="str">
        <f>IF('Freight 4'!N26="","",'Freight 4'!N26)</f>
        <v/>
      </c>
      <c r="B490" s="4" t="str">
        <f>IF('Freight 4'!D26="","",'Freight 4'!D26)</f>
        <v/>
      </c>
      <c r="C490" s="22"/>
      <c r="D490" s="203">
        <f>IF('Freight 4'!I26="","",'Freight 4'!I26)</f>
        <v>0</v>
      </c>
      <c r="E490" s="203">
        <f>IF('Freight 4'!O26="","",'Freight 4'!O26)</f>
        <v>0</v>
      </c>
    </row>
    <row r="491" spans="1:5">
      <c r="A491" s="49" t="str">
        <f>IF('Freight 4'!N27="","",'Freight 4'!N27)</f>
        <v/>
      </c>
      <c r="B491" s="4" t="str">
        <f>IF('Freight 4'!D27="","",'Freight 4'!D27)</f>
        <v/>
      </c>
      <c r="C491" s="22"/>
      <c r="D491" s="203">
        <f>IF('Freight 4'!I27="","",'Freight 4'!I27)</f>
        <v>0</v>
      </c>
      <c r="E491" s="203">
        <f>IF('Freight 4'!O27="","",'Freight 4'!O27)</f>
        <v>0</v>
      </c>
    </row>
    <row r="492" spans="1:5">
      <c r="A492" s="49" t="str">
        <f>IF('Freight 4'!N28="","",'Freight 4'!N28)</f>
        <v/>
      </c>
      <c r="B492" s="4" t="str">
        <f>IF('Freight 4'!D28="","",'Freight 4'!D28)</f>
        <v/>
      </c>
      <c r="C492" s="22"/>
      <c r="D492" s="203">
        <f>IF('Freight 4'!I28="","",'Freight 4'!I28)</f>
        <v>0</v>
      </c>
      <c r="E492" s="203">
        <f>IF('Freight 4'!O28="","",'Freight 4'!O28)</f>
        <v>0</v>
      </c>
    </row>
    <row r="493" spans="1:5">
      <c r="A493" s="49" t="str">
        <f>IF('Freight 4'!N29="","",'Freight 4'!N29)</f>
        <v/>
      </c>
      <c r="B493" s="4" t="str">
        <f>IF('Freight 4'!D29="","",'Freight 4'!D29)</f>
        <v/>
      </c>
      <c r="C493" s="22"/>
      <c r="D493" s="203">
        <f>IF('Freight 4'!I29="","",'Freight 4'!I29)</f>
        <v>0</v>
      </c>
      <c r="E493" s="203">
        <f>IF('Freight 4'!O29="","",'Freight 4'!O29)</f>
        <v>0</v>
      </c>
    </row>
    <row r="494" spans="1:5">
      <c r="A494" s="49" t="str">
        <f>IF('Freight 4'!N30="","",'Freight 4'!N30)</f>
        <v/>
      </c>
      <c r="B494" s="4" t="str">
        <f>IF('Freight 4'!D30="","",'Freight 4'!D30)</f>
        <v/>
      </c>
      <c r="C494" s="22"/>
      <c r="D494" s="203">
        <f>IF('Freight 4'!I30="","",'Freight 4'!I30)</f>
        <v>0</v>
      </c>
      <c r="E494" s="203">
        <f>IF('Freight 4'!O30="","",'Freight 4'!O30)</f>
        <v>0</v>
      </c>
    </row>
    <row r="495" spans="1:5">
      <c r="A495" s="49" t="str">
        <f>IF('Freight 4'!N31="","",'Freight 4'!N31)</f>
        <v/>
      </c>
      <c r="B495" s="4" t="str">
        <f>IF('Freight 4'!D31="","",'Freight 4'!D31)</f>
        <v/>
      </c>
      <c r="C495" s="22"/>
      <c r="D495" s="203">
        <f>IF('Freight 4'!I31="","",'Freight 4'!I31)</f>
        <v>0</v>
      </c>
      <c r="E495" s="203">
        <f>IF('Freight 4'!O31="","",'Freight 4'!O31)</f>
        <v>0</v>
      </c>
    </row>
    <row r="496" spans="1:5">
      <c r="A496" s="49" t="str">
        <f>IF('Freight 4'!N32="","",'Freight 4'!N32)</f>
        <v/>
      </c>
      <c r="B496" s="4" t="str">
        <f>IF('Freight 4'!D32="","",'Freight 4'!D32)</f>
        <v/>
      </c>
      <c r="C496" s="22"/>
      <c r="D496" s="203">
        <f>IF('Freight 4'!I32="","",'Freight 4'!I32)</f>
        <v>0</v>
      </c>
      <c r="E496" s="203">
        <f>IF('Freight 4'!O32="","",'Freight 4'!O32)</f>
        <v>0</v>
      </c>
    </row>
    <row r="497" spans="1:5">
      <c r="A497" s="49" t="str">
        <f>IF('Freight 4'!N33="","",'Freight 4'!N33)</f>
        <v/>
      </c>
      <c r="B497" s="4" t="str">
        <f>IF('Freight 4'!D33="","",'Freight 4'!D33)</f>
        <v/>
      </c>
      <c r="C497" s="22"/>
      <c r="D497" s="203">
        <f>IF('Freight 4'!I33="","",'Freight 4'!I33)</f>
        <v>0</v>
      </c>
      <c r="E497" s="203">
        <f>IF('Freight 4'!O33="","",'Freight 4'!O33)</f>
        <v>0</v>
      </c>
    </row>
    <row r="498" spans="1:5">
      <c r="A498" s="49" t="str">
        <f>IF('Freight 4'!N34="","",'Freight 4'!N34)</f>
        <v/>
      </c>
      <c r="B498" s="4" t="str">
        <f>IF('Freight 4'!D34="","",'Freight 4'!D34)</f>
        <v/>
      </c>
      <c r="C498" s="22"/>
      <c r="D498" s="203">
        <f>IF('Freight 4'!I34="","",'Freight 4'!I34)</f>
        <v>0</v>
      </c>
      <c r="E498" s="203">
        <f>IF('Freight 4'!O34="","",'Freight 4'!O34)</f>
        <v>0</v>
      </c>
    </row>
    <row r="499" spans="1:5">
      <c r="A499" s="49" t="str">
        <f>IF('Freight 4'!N35="","",'Freight 4'!N35)</f>
        <v/>
      </c>
      <c r="B499" s="4" t="str">
        <f>IF('Freight 4'!D35="","",'Freight 4'!D35)</f>
        <v/>
      </c>
      <c r="C499" s="22"/>
      <c r="D499" s="203">
        <f>IF('Freight 4'!I35="","",'Freight 4'!I35)</f>
        <v>0</v>
      </c>
      <c r="E499" s="203">
        <f>IF('Freight 4'!O35="","",'Freight 4'!O35)</f>
        <v>0</v>
      </c>
    </row>
    <row r="500" spans="1:5">
      <c r="A500" s="49" t="str">
        <f>IF('Freight 4'!N36="","",'Freight 4'!N36)</f>
        <v/>
      </c>
      <c r="B500" s="4" t="str">
        <f>IF('Freight 4'!D36="","",'Freight 4'!D36)</f>
        <v/>
      </c>
      <c r="C500" s="22"/>
      <c r="D500" s="203">
        <f>IF('Freight 4'!I36="","",'Freight 4'!I36)</f>
        <v>0</v>
      </c>
      <c r="E500" s="203">
        <f>IF('Freight 4'!O36="","",'Freight 4'!O36)</f>
        <v>0</v>
      </c>
    </row>
    <row r="501" spans="1:5">
      <c r="A501" s="49" t="str">
        <f>IF('Freight 4'!N37="","",'Freight 4'!N37)</f>
        <v/>
      </c>
      <c r="B501" s="4" t="str">
        <f>IF('Freight 4'!D37="","",'Freight 4'!D37)</f>
        <v/>
      </c>
      <c r="C501" s="22"/>
      <c r="D501" s="203">
        <f>IF('Freight 4'!I37="","",'Freight 4'!I37)</f>
        <v>0</v>
      </c>
      <c r="E501" s="203">
        <f>IF('Freight 4'!O37="","",'Freight 4'!O37)</f>
        <v>0</v>
      </c>
    </row>
    <row r="502" spans="1:5">
      <c r="A502" s="49" t="str">
        <f>IF('Freight 4'!N38="","",'Freight 4'!N38)</f>
        <v/>
      </c>
      <c r="B502" s="4" t="str">
        <f>IF('Freight 4'!D38="","",'Freight 4'!D38)</f>
        <v/>
      </c>
      <c r="C502" s="22"/>
      <c r="D502" s="203">
        <f>IF('Freight 4'!I38="","",'Freight 4'!I38)</f>
        <v>0</v>
      </c>
      <c r="E502" s="203">
        <f>IF('Freight 4'!O38="","",'Freight 4'!O38)</f>
        <v>0</v>
      </c>
    </row>
    <row r="503" spans="1:5">
      <c r="A503" s="49" t="str">
        <f>IF('Freight 4'!N39="","",'Freight 4'!N39)</f>
        <v/>
      </c>
      <c r="B503" s="4" t="str">
        <f>IF('Freight 4'!D39="","",'Freight 4'!D39)</f>
        <v/>
      </c>
      <c r="C503" s="22"/>
      <c r="D503" s="203">
        <f>IF('Freight 4'!I39="","",'Freight 4'!I39)</f>
        <v>0</v>
      </c>
      <c r="E503" s="203">
        <f>IF('Freight 4'!O39="","",'Freight 4'!O39)</f>
        <v>0</v>
      </c>
    </row>
    <row r="504" spans="1:5">
      <c r="A504" s="49" t="str">
        <f>IF('Freight 4'!N40="","",'Freight 4'!N40)</f>
        <v/>
      </c>
      <c r="B504" s="4" t="str">
        <f>IF('Freight 4'!D40="","",'Freight 4'!D40)</f>
        <v/>
      </c>
      <c r="C504" s="22"/>
      <c r="D504" s="203">
        <f>IF('Freight 4'!I40="","",'Freight 4'!I40)</f>
        <v>0</v>
      </c>
      <c r="E504" s="203">
        <f>IF('Freight 4'!O40="","",'Freight 4'!O40)</f>
        <v>0</v>
      </c>
    </row>
    <row r="505" spans="1:5">
      <c r="A505" s="49" t="str">
        <f>IF('Freight 4'!N41="","",'Freight 4'!N41)</f>
        <v/>
      </c>
      <c r="B505" s="4" t="str">
        <f>IF('Freight 4'!D41="","",'Freight 4'!D41)</f>
        <v/>
      </c>
      <c r="C505" s="22"/>
      <c r="D505" s="203">
        <f>IF('Freight 4'!I41="","",'Freight 4'!I41)</f>
        <v>0</v>
      </c>
      <c r="E505" s="203">
        <f>IF('Freight 4'!O41="","",'Freight 4'!O41)</f>
        <v>0</v>
      </c>
    </row>
    <row r="506" spans="1:5">
      <c r="A506" s="49" t="str">
        <f>IF('Freight 4'!N42="","",'Freight 4'!N42)</f>
        <v/>
      </c>
      <c r="B506" s="4" t="str">
        <f>IF('Freight 4'!D42="","",'Freight 4'!D42)</f>
        <v/>
      </c>
      <c r="C506" s="22"/>
      <c r="D506" s="203">
        <f>IF('Freight 4'!I42="","",'Freight 4'!I42)</f>
        <v>0</v>
      </c>
      <c r="E506" s="203">
        <f>IF('Freight 4'!O42="","",'Freight 4'!O42)</f>
        <v>0</v>
      </c>
    </row>
    <row r="507" spans="1:5">
      <c r="A507" s="49" t="str">
        <f>IF('Freight 4'!N43="","",'Freight 4'!N43)</f>
        <v/>
      </c>
      <c r="B507" s="4" t="str">
        <f>IF('Freight 4'!D43="","",'Freight 4'!D43)</f>
        <v/>
      </c>
      <c r="C507" s="22"/>
      <c r="D507" s="203">
        <f>IF('Freight 4'!I43="","",'Freight 4'!I43)</f>
        <v>0</v>
      </c>
      <c r="E507" s="203">
        <f>IF('Freight 4'!O43="","",'Freight 4'!O43)</f>
        <v>0</v>
      </c>
    </row>
    <row r="508" spans="1:5">
      <c r="A508" s="49" t="str">
        <f>IF('Freight 4'!N44="","",'Freight 4'!N44)</f>
        <v/>
      </c>
      <c r="B508" s="4" t="str">
        <f>IF('Freight 4'!D44="","",'Freight 4'!D44)</f>
        <v/>
      </c>
      <c r="C508" s="22"/>
      <c r="D508" s="203">
        <f>IF('Freight 4'!I44="","",'Freight 4'!I44)</f>
        <v>0</v>
      </c>
      <c r="E508" s="203">
        <f>IF('Freight 4'!O44="","",'Freight 4'!O44)</f>
        <v>0</v>
      </c>
    </row>
    <row r="509" spans="1:5">
      <c r="A509" s="49" t="str">
        <f>IF('Freight 4'!N45="","",'Freight 4'!N45)</f>
        <v/>
      </c>
      <c r="B509" s="4" t="str">
        <f>IF('Freight 4'!D45="","",'Freight 4'!D45)</f>
        <v/>
      </c>
      <c r="C509" s="22"/>
      <c r="D509" s="203">
        <f>IF('Freight 4'!I45="","",'Freight 4'!I45)</f>
        <v>0</v>
      </c>
      <c r="E509" s="203">
        <f>IF('Freight 4'!O45="","",'Freight 4'!O45)</f>
        <v>0</v>
      </c>
    </row>
    <row r="510" spans="1:5">
      <c r="A510" s="49" t="str">
        <f>IF('Freight 4'!N46="","",'Freight 4'!N46)</f>
        <v/>
      </c>
      <c r="B510" s="4" t="str">
        <f>IF('Freight 4'!D46="","",'Freight 4'!D46)</f>
        <v/>
      </c>
      <c r="C510" s="22"/>
      <c r="D510" s="203">
        <f>IF('Freight 4'!I46="","",'Freight 4'!I46)</f>
        <v>0</v>
      </c>
      <c r="E510" s="203">
        <f>IF('Freight 4'!O46="","",'Freight 4'!O46)</f>
        <v>0</v>
      </c>
    </row>
    <row r="511" spans="1:5">
      <c r="A511" s="49" t="str">
        <f>IF('Freight 4'!N47="","",'Freight 4'!N47)</f>
        <v/>
      </c>
      <c r="B511" s="4" t="str">
        <f>IF('Freight 4'!D47="","",'Freight 4'!D47)</f>
        <v/>
      </c>
      <c r="C511" s="22"/>
      <c r="D511" s="203">
        <f>IF('Freight 4'!I47="","",'Freight 4'!I47)</f>
        <v>0</v>
      </c>
      <c r="E511" s="203">
        <f>IF('Freight 4'!O47="","",'Freight 4'!O47)</f>
        <v>0</v>
      </c>
    </row>
    <row r="512" spans="1:5">
      <c r="A512" s="49" t="str">
        <f>IF('Freight 4'!N48="","",'Freight 4'!N48)</f>
        <v/>
      </c>
      <c r="B512" s="4" t="str">
        <f>IF('Freight 4'!D48="","",'Freight 4'!D48)</f>
        <v/>
      </c>
      <c r="C512" s="22"/>
      <c r="D512" s="203">
        <f>IF('Freight 4'!I48="","",'Freight 4'!I48)</f>
        <v>0</v>
      </c>
      <c r="E512" s="203">
        <f>IF('Freight 4'!O48="","",'Freight 4'!O48)</f>
        <v>0</v>
      </c>
    </row>
    <row r="513" spans="1:5">
      <c r="A513" s="49" t="str">
        <f>IF('Freight 4'!N49="","",'Freight 4'!N49)</f>
        <v/>
      </c>
      <c r="B513" s="4" t="str">
        <f>IF('Freight 4'!D49="","",'Freight 4'!D49)</f>
        <v/>
      </c>
      <c r="C513" s="22"/>
      <c r="D513" s="203">
        <f>IF('Freight 4'!I49="","",'Freight 4'!I49)</f>
        <v>0</v>
      </c>
      <c r="E513" s="203">
        <f>IF('Freight 4'!O49="","",'Freight 4'!O49)</f>
        <v>0</v>
      </c>
    </row>
    <row r="514" spans="1:5">
      <c r="A514" s="49" t="str">
        <f>IF('Freight 4'!N50="","",'Freight 4'!N50)</f>
        <v/>
      </c>
      <c r="B514" s="4" t="str">
        <f>IF('Freight 4'!D50="","",'Freight 4'!D50)</f>
        <v/>
      </c>
      <c r="C514" s="22"/>
      <c r="D514" s="203">
        <f>IF('Freight 4'!I50="","",'Freight 4'!I50)</f>
        <v>0</v>
      </c>
      <c r="E514" s="203">
        <f>IF('Freight 4'!O50="","",'Freight 4'!O50)</f>
        <v>0</v>
      </c>
    </row>
    <row r="515" spans="1:5">
      <c r="A515" s="49" t="str">
        <f>IF('Freight 4'!N51="","",'Freight 4'!N51)</f>
        <v/>
      </c>
      <c r="B515" s="4" t="str">
        <f>IF('Freight 4'!D51="","",'Freight 4'!D51)</f>
        <v/>
      </c>
      <c r="C515" s="22"/>
      <c r="D515" s="203">
        <f>IF('Freight 4'!I51="","",'Freight 4'!I51)</f>
        <v>0</v>
      </c>
      <c r="E515" s="203">
        <f>IF('Freight 4'!O51="","",'Freight 4'!O51)</f>
        <v>0</v>
      </c>
    </row>
    <row r="516" spans="1:5">
      <c r="A516" s="49" t="str">
        <f>IF('Freight 4'!N52="","",'Freight 4'!N52)</f>
        <v/>
      </c>
      <c r="B516" s="4" t="str">
        <f>IF('Freight 4'!D52="","",'Freight 4'!D52)</f>
        <v/>
      </c>
      <c r="C516" s="22"/>
      <c r="D516" s="203">
        <f>IF('Freight 4'!I52="","",'Freight 4'!I52)</f>
        <v>0</v>
      </c>
      <c r="E516" s="203">
        <f>IF('Freight 4'!O52="","",'Freight 4'!O52)</f>
        <v>0</v>
      </c>
    </row>
    <row r="517" spans="1:5">
      <c r="A517" s="49" t="str">
        <f>IF('Freight 4'!N53="","",'Freight 4'!N53)</f>
        <v/>
      </c>
      <c r="B517" s="4" t="str">
        <f>IF('Freight 4'!D53="","",'Freight 4'!D53)</f>
        <v/>
      </c>
      <c r="C517" s="22"/>
      <c r="D517" s="203">
        <f>IF('Freight 4'!I53="","",'Freight 4'!I53)</f>
        <v>0</v>
      </c>
      <c r="E517" s="203">
        <f>IF('Freight 4'!O53="","",'Freight 4'!O53)</f>
        <v>0</v>
      </c>
    </row>
    <row r="518" spans="1:5">
      <c r="A518" s="49" t="str">
        <f>IF('Freight 5'!N9="","",'Freight 5'!N9)</f>
        <v/>
      </c>
      <c r="B518" s="4" t="str">
        <f>IF('Freight 5'!D9="","",'Freight 5'!D9)</f>
        <v/>
      </c>
      <c r="C518" s="22"/>
      <c r="D518" s="203">
        <f>IF('Freight 5'!I9="","",'Freight 5'!I9)</f>
        <v>0</v>
      </c>
      <c r="E518" s="203">
        <f>IF('Freight 5'!O9="","",'Freight 5'!O9)</f>
        <v>0</v>
      </c>
    </row>
    <row r="519" spans="1:5">
      <c r="A519" s="49" t="str">
        <f>IF('Freight 5'!N10="","",'Freight 5'!N10)</f>
        <v/>
      </c>
      <c r="B519" s="4" t="str">
        <f>IF('Freight 5'!D10="","",'Freight 5'!D10)</f>
        <v/>
      </c>
      <c r="C519" s="22"/>
      <c r="D519" s="203">
        <f>IF('Freight 5'!I10="","",'Freight 5'!I10)</f>
        <v>0</v>
      </c>
      <c r="E519" s="203">
        <f>IF('Freight 5'!O10="","",'Freight 5'!O10)</f>
        <v>0</v>
      </c>
    </row>
    <row r="520" spans="1:5">
      <c r="A520" s="49" t="str">
        <f>IF('Freight 5'!N11="","",'Freight 5'!N11)</f>
        <v/>
      </c>
      <c r="B520" s="4" t="str">
        <f>IF('Freight 5'!D11="","",'Freight 5'!D11)</f>
        <v/>
      </c>
      <c r="C520" s="22"/>
      <c r="D520" s="203">
        <f>IF('Freight 5'!I11="","",'Freight 5'!I11)</f>
        <v>0</v>
      </c>
      <c r="E520" s="203">
        <f>IF('Freight 5'!O11="","",'Freight 5'!O11)</f>
        <v>0</v>
      </c>
    </row>
    <row r="521" spans="1:5">
      <c r="A521" s="49" t="str">
        <f>IF('Freight 5'!N12="","",'Freight 5'!N12)</f>
        <v/>
      </c>
      <c r="B521" s="4" t="str">
        <f>IF('Freight 5'!D12="","",'Freight 5'!D12)</f>
        <v/>
      </c>
      <c r="C521" s="22"/>
      <c r="D521" s="203">
        <f>IF('Freight 5'!I12="","",'Freight 5'!I12)</f>
        <v>0</v>
      </c>
      <c r="E521" s="203">
        <f>IF('Freight 5'!O12="","",'Freight 5'!O12)</f>
        <v>0</v>
      </c>
    </row>
    <row r="522" spans="1:5">
      <c r="A522" s="49" t="str">
        <f>IF('Freight 5'!N13="","",'Freight 5'!N13)</f>
        <v/>
      </c>
      <c r="B522" s="4" t="str">
        <f>IF('Freight 5'!D13="","",'Freight 5'!D13)</f>
        <v/>
      </c>
      <c r="C522" s="22"/>
      <c r="D522" s="203">
        <f>IF('Freight 5'!I13="","",'Freight 5'!I13)</f>
        <v>0</v>
      </c>
      <c r="E522" s="203">
        <f>IF('Freight 5'!O13="","",'Freight 5'!O13)</f>
        <v>0</v>
      </c>
    </row>
    <row r="523" spans="1:5">
      <c r="A523" s="49" t="str">
        <f>IF('Freight 5'!N14="","",'Freight 5'!N14)</f>
        <v/>
      </c>
      <c r="B523" s="4" t="str">
        <f>IF('Freight 5'!D14="","",'Freight 5'!D14)</f>
        <v/>
      </c>
      <c r="C523" s="22"/>
      <c r="D523" s="203">
        <f>IF('Freight 5'!I14="","",'Freight 5'!I14)</f>
        <v>0</v>
      </c>
      <c r="E523" s="203">
        <f>IF('Freight 5'!O14="","",'Freight 5'!O14)</f>
        <v>0</v>
      </c>
    </row>
    <row r="524" spans="1:5">
      <c r="A524" s="49" t="str">
        <f>IF('Freight 5'!N15="","",'Freight 5'!N15)</f>
        <v/>
      </c>
      <c r="B524" s="4" t="str">
        <f>IF('Freight 5'!D15="","",'Freight 5'!D15)</f>
        <v/>
      </c>
      <c r="C524" s="22"/>
      <c r="D524" s="203">
        <f>IF('Freight 5'!I15="","",'Freight 5'!I15)</f>
        <v>0</v>
      </c>
      <c r="E524" s="203">
        <f>IF('Freight 5'!O15="","",'Freight 5'!O15)</f>
        <v>0</v>
      </c>
    </row>
    <row r="525" spans="1:5">
      <c r="A525" s="49" t="str">
        <f>IF('Freight 5'!N16="","",'Freight 5'!N16)</f>
        <v/>
      </c>
      <c r="B525" s="4" t="str">
        <f>IF('Freight 5'!D16="","",'Freight 5'!D16)</f>
        <v/>
      </c>
      <c r="C525" s="22"/>
      <c r="D525" s="203">
        <f>IF('Freight 5'!I16="","",'Freight 5'!I16)</f>
        <v>0</v>
      </c>
      <c r="E525" s="203">
        <f>IF('Freight 5'!O16="","",'Freight 5'!O16)</f>
        <v>0</v>
      </c>
    </row>
    <row r="526" spans="1:5">
      <c r="A526" s="49" t="str">
        <f>IF('Freight 5'!N17="","",'Freight 5'!N17)</f>
        <v/>
      </c>
      <c r="B526" s="4" t="str">
        <f>IF('Freight 5'!D17="","",'Freight 5'!D17)</f>
        <v/>
      </c>
      <c r="C526" s="22"/>
      <c r="D526" s="203">
        <f>IF('Freight 5'!I17="","",'Freight 5'!I17)</f>
        <v>0</v>
      </c>
      <c r="E526" s="203">
        <f>IF('Freight 5'!O17="","",'Freight 5'!O17)</f>
        <v>0</v>
      </c>
    </row>
    <row r="527" spans="1:5">
      <c r="A527" s="49" t="str">
        <f>IF('Freight 5'!N18="","",'Freight 5'!N18)</f>
        <v/>
      </c>
      <c r="B527" s="4" t="str">
        <f>IF('Freight 5'!D18="","",'Freight 5'!D18)</f>
        <v/>
      </c>
      <c r="C527" s="22"/>
      <c r="D527" s="203">
        <f>IF('Freight 5'!I18="","",'Freight 5'!I18)</f>
        <v>0</v>
      </c>
      <c r="E527" s="203">
        <f>IF('Freight 5'!O18="","",'Freight 5'!O18)</f>
        <v>0</v>
      </c>
    </row>
    <row r="528" spans="1:5">
      <c r="A528" s="49" t="str">
        <f>IF('Freight 5'!N19="","",'Freight 5'!N19)</f>
        <v/>
      </c>
      <c r="B528" s="4" t="str">
        <f>IF('Freight 5'!D19="","",'Freight 5'!D19)</f>
        <v/>
      </c>
      <c r="C528" s="22"/>
      <c r="D528" s="203">
        <f>IF('Freight 5'!I19="","",'Freight 5'!I19)</f>
        <v>0</v>
      </c>
      <c r="E528" s="203">
        <f>IF('Freight 5'!O19="","",'Freight 5'!O19)</f>
        <v>0</v>
      </c>
    </row>
    <row r="529" spans="1:5">
      <c r="A529" s="49" t="str">
        <f>IF('Freight 5'!N20="","",'Freight 5'!N20)</f>
        <v/>
      </c>
      <c r="B529" s="4" t="str">
        <f>IF('Freight 5'!D20="","",'Freight 5'!D20)</f>
        <v/>
      </c>
      <c r="C529" s="22"/>
      <c r="D529" s="203">
        <f>IF('Freight 5'!I20="","",'Freight 5'!I20)</f>
        <v>0</v>
      </c>
      <c r="E529" s="203">
        <f>IF('Freight 5'!O20="","",'Freight 5'!O20)</f>
        <v>0</v>
      </c>
    </row>
    <row r="530" spans="1:5">
      <c r="A530" s="49" t="str">
        <f>IF('Freight 5'!N21="","",'Freight 5'!N21)</f>
        <v/>
      </c>
      <c r="B530" s="4" t="str">
        <f>IF('Freight 5'!D21="","",'Freight 5'!D21)</f>
        <v/>
      </c>
      <c r="C530" s="22"/>
      <c r="D530" s="203">
        <f>IF('Freight 5'!I21="","",'Freight 5'!I21)</f>
        <v>0</v>
      </c>
      <c r="E530" s="203">
        <f>IF('Freight 5'!O21="","",'Freight 5'!O21)</f>
        <v>0</v>
      </c>
    </row>
    <row r="531" spans="1:5">
      <c r="A531" s="49" t="str">
        <f>IF('Freight 5'!N22="","",'Freight 5'!N22)</f>
        <v/>
      </c>
      <c r="B531" s="4" t="str">
        <f>IF('Freight 5'!D22="","",'Freight 5'!D22)</f>
        <v/>
      </c>
      <c r="C531" s="22"/>
      <c r="D531" s="203">
        <f>IF('Freight 5'!I22="","",'Freight 5'!I22)</f>
        <v>0</v>
      </c>
      <c r="E531" s="203">
        <f>IF('Freight 5'!O22="","",'Freight 5'!O22)</f>
        <v>0</v>
      </c>
    </row>
    <row r="532" spans="1:5">
      <c r="A532" s="49" t="str">
        <f>IF('Freight 5'!N23="","",'Freight 5'!N23)</f>
        <v/>
      </c>
      <c r="B532" s="4" t="str">
        <f>IF('Freight 5'!D23="","",'Freight 5'!D23)</f>
        <v/>
      </c>
      <c r="C532" s="22"/>
      <c r="D532" s="203">
        <f>IF('Freight 5'!I23="","",'Freight 5'!I23)</f>
        <v>0</v>
      </c>
      <c r="E532" s="203">
        <f>IF('Freight 5'!O23="","",'Freight 5'!O23)</f>
        <v>0</v>
      </c>
    </row>
    <row r="533" spans="1:5">
      <c r="A533" s="49" t="str">
        <f>IF('Freight 5'!N24="","",'Freight 5'!N24)</f>
        <v/>
      </c>
      <c r="B533" s="4" t="str">
        <f>IF('Freight 5'!D24="","",'Freight 5'!D24)</f>
        <v/>
      </c>
      <c r="C533" s="22"/>
      <c r="D533" s="203">
        <f>IF('Freight 5'!I24="","",'Freight 5'!I24)</f>
        <v>0</v>
      </c>
      <c r="E533" s="203">
        <f>IF('Freight 5'!O24="","",'Freight 5'!O24)</f>
        <v>0</v>
      </c>
    </row>
    <row r="534" spans="1:5">
      <c r="A534" s="49" t="str">
        <f>IF('Freight 5'!N25="","",'Freight 5'!N25)</f>
        <v/>
      </c>
      <c r="B534" s="4" t="str">
        <f>IF('Freight 5'!D25="","",'Freight 5'!D25)</f>
        <v/>
      </c>
      <c r="C534" s="22"/>
      <c r="D534" s="203">
        <f>IF('Freight 5'!I25="","",'Freight 5'!I25)</f>
        <v>0</v>
      </c>
      <c r="E534" s="203">
        <f>IF('Freight 5'!O25="","",'Freight 5'!O25)</f>
        <v>0</v>
      </c>
    </row>
    <row r="535" spans="1:5">
      <c r="A535" s="49" t="str">
        <f>IF('Freight 5'!N26="","",'Freight 5'!N26)</f>
        <v/>
      </c>
      <c r="B535" s="4" t="str">
        <f>IF('Freight 5'!D26="","",'Freight 5'!D26)</f>
        <v/>
      </c>
      <c r="C535" s="22"/>
      <c r="D535" s="203">
        <f>IF('Freight 5'!I26="","",'Freight 5'!I26)</f>
        <v>0</v>
      </c>
      <c r="E535" s="203">
        <f>IF('Freight 5'!O26="","",'Freight 5'!O26)</f>
        <v>0</v>
      </c>
    </row>
    <row r="536" spans="1:5">
      <c r="A536" s="49" t="str">
        <f>IF('Freight 5'!N27="","",'Freight 5'!N27)</f>
        <v/>
      </c>
      <c r="B536" s="4" t="str">
        <f>IF('Freight 5'!D27="","",'Freight 5'!D27)</f>
        <v/>
      </c>
      <c r="C536" s="22"/>
      <c r="D536" s="203">
        <f>IF('Freight 5'!I27="","",'Freight 5'!I27)</f>
        <v>0</v>
      </c>
      <c r="E536" s="203">
        <f>IF('Freight 5'!O27="","",'Freight 5'!O27)</f>
        <v>0</v>
      </c>
    </row>
    <row r="537" spans="1:5">
      <c r="A537" s="49" t="str">
        <f>IF('Freight 5'!N28="","",'Freight 5'!N28)</f>
        <v/>
      </c>
      <c r="B537" s="4" t="str">
        <f>IF('Freight 5'!D28="","",'Freight 5'!D28)</f>
        <v/>
      </c>
      <c r="C537" s="22"/>
      <c r="D537" s="203">
        <f>IF('Freight 5'!I28="","",'Freight 5'!I28)</f>
        <v>0</v>
      </c>
      <c r="E537" s="203">
        <f>IF('Freight 5'!O28="","",'Freight 5'!O28)</f>
        <v>0</v>
      </c>
    </row>
    <row r="538" spans="1:5">
      <c r="A538" s="49" t="str">
        <f>IF('Freight 5'!N29="","",'Freight 5'!N29)</f>
        <v/>
      </c>
      <c r="B538" s="4" t="str">
        <f>IF('Freight 5'!D29="","",'Freight 5'!D29)</f>
        <v/>
      </c>
      <c r="C538" s="22"/>
      <c r="D538" s="203">
        <f>IF('Freight 5'!I29="","",'Freight 5'!I29)</f>
        <v>0</v>
      </c>
      <c r="E538" s="203">
        <f>IF('Freight 5'!O29="","",'Freight 5'!O29)</f>
        <v>0</v>
      </c>
    </row>
    <row r="539" spans="1:5">
      <c r="A539" s="49" t="str">
        <f>IF('Freight 5'!N30="","",'Freight 5'!N30)</f>
        <v/>
      </c>
      <c r="B539" s="4" t="str">
        <f>IF('Freight 5'!D30="","",'Freight 5'!D30)</f>
        <v/>
      </c>
      <c r="C539" s="22"/>
      <c r="D539" s="203">
        <f>IF('Freight 5'!I30="","",'Freight 5'!I30)</f>
        <v>0</v>
      </c>
      <c r="E539" s="203">
        <f>IF('Freight 5'!O30="","",'Freight 5'!O30)</f>
        <v>0</v>
      </c>
    </row>
    <row r="540" spans="1:5">
      <c r="A540" s="49" t="str">
        <f>IF('Freight 5'!N31="","",'Freight 5'!N31)</f>
        <v/>
      </c>
      <c r="B540" s="4" t="str">
        <f>IF('Freight 5'!D31="","",'Freight 5'!D31)</f>
        <v/>
      </c>
      <c r="C540" s="22"/>
      <c r="D540" s="203">
        <f>IF('Freight 5'!I31="","",'Freight 5'!I31)</f>
        <v>0</v>
      </c>
      <c r="E540" s="203">
        <f>IF('Freight 5'!O31="","",'Freight 5'!O31)</f>
        <v>0</v>
      </c>
    </row>
    <row r="541" spans="1:5">
      <c r="A541" s="49" t="str">
        <f>IF('Freight 5'!N32="","",'Freight 5'!N32)</f>
        <v/>
      </c>
      <c r="B541" s="4" t="str">
        <f>IF('Freight 5'!D32="","",'Freight 5'!D32)</f>
        <v/>
      </c>
      <c r="C541" s="22"/>
      <c r="D541" s="203">
        <f>IF('Freight 5'!I32="","",'Freight 5'!I32)</f>
        <v>0</v>
      </c>
      <c r="E541" s="203">
        <f>IF('Freight 5'!O32="","",'Freight 5'!O32)</f>
        <v>0</v>
      </c>
    </row>
    <row r="542" spans="1:5">
      <c r="A542" s="49" t="str">
        <f>IF('Freight 5'!N33="","",'Freight 5'!N33)</f>
        <v/>
      </c>
      <c r="B542" s="4" t="str">
        <f>IF('Freight 5'!D33="","",'Freight 5'!D33)</f>
        <v/>
      </c>
      <c r="C542" s="22"/>
      <c r="D542" s="203">
        <f>IF('Freight 5'!I33="","",'Freight 5'!I33)</f>
        <v>0</v>
      </c>
      <c r="E542" s="203">
        <f>IF('Freight 5'!O33="","",'Freight 5'!O33)</f>
        <v>0</v>
      </c>
    </row>
    <row r="543" spans="1:5">
      <c r="A543" s="49" t="str">
        <f>IF('Freight 5'!N34="","",'Freight 5'!N34)</f>
        <v/>
      </c>
      <c r="B543" s="4" t="str">
        <f>IF('Freight 5'!D34="","",'Freight 5'!D34)</f>
        <v/>
      </c>
      <c r="C543" s="22"/>
      <c r="D543" s="203">
        <f>IF('Freight 5'!I34="","",'Freight 5'!I34)</f>
        <v>0</v>
      </c>
      <c r="E543" s="203">
        <f>IF('Freight 5'!O34="","",'Freight 5'!O34)</f>
        <v>0</v>
      </c>
    </row>
    <row r="544" spans="1:5">
      <c r="A544" s="49" t="str">
        <f>IF('Freight 5'!N35="","",'Freight 5'!N35)</f>
        <v/>
      </c>
      <c r="B544" s="4" t="str">
        <f>IF('Freight 5'!D35="","",'Freight 5'!D35)</f>
        <v/>
      </c>
      <c r="C544" s="22"/>
      <c r="D544" s="203">
        <f>IF('Freight 5'!I35="","",'Freight 5'!I35)</f>
        <v>0</v>
      </c>
      <c r="E544" s="203">
        <f>IF('Freight 5'!O35="","",'Freight 5'!O35)</f>
        <v>0</v>
      </c>
    </row>
    <row r="545" spans="1:5">
      <c r="A545" s="49" t="str">
        <f>IF('Freight 5'!N36="","",'Freight 5'!N36)</f>
        <v/>
      </c>
      <c r="B545" s="4" t="str">
        <f>IF('Freight 5'!D36="","",'Freight 5'!D36)</f>
        <v/>
      </c>
      <c r="C545" s="22"/>
      <c r="D545" s="203">
        <f>IF('Freight 5'!I36="","",'Freight 5'!I36)</f>
        <v>0</v>
      </c>
      <c r="E545" s="203">
        <f>IF('Freight 5'!O36="","",'Freight 5'!O36)</f>
        <v>0</v>
      </c>
    </row>
    <row r="546" spans="1:5">
      <c r="A546" s="49" t="str">
        <f>IF('Freight 5'!N37="","",'Freight 5'!N37)</f>
        <v/>
      </c>
      <c r="B546" s="4" t="str">
        <f>IF('Freight 5'!D37="","",'Freight 5'!D37)</f>
        <v/>
      </c>
      <c r="C546" s="22"/>
      <c r="D546" s="203">
        <f>IF('Freight 5'!I37="","",'Freight 5'!I37)</f>
        <v>0</v>
      </c>
      <c r="E546" s="203">
        <f>IF('Freight 5'!O37="","",'Freight 5'!O37)</f>
        <v>0</v>
      </c>
    </row>
    <row r="547" spans="1:5">
      <c r="A547" s="49" t="str">
        <f>IF('Freight 5'!N38="","",'Freight 5'!N38)</f>
        <v/>
      </c>
      <c r="B547" s="4" t="str">
        <f>IF('Freight 5'!D38="","",'Freight 5'!D38)</f>
        <v/>
      </c>
      <c r="C547" s="22"/>
      <c r="D547" s="203">
        <f>IF('Freight 5'!I38="","",'Freight 5'!I38)</f>
        <v>0</v>
      </c>
      <c r="E547" s="203">
        <f>IF('Freight 5'!O38="","",'Freight 5'!O38)</f>
        <v>0</v>
      </c>
    </row>
    <row r="548" spans="1:5">
      <c r="A548" s="49" t="str">
        <f>IF('Freight 5'!N39="","",'Freight 5'!N39)</f>
        <v/>
      </c>
      <c r="B548" s="4" t="str">
        <f>IF('Freight 5'!D39="","",'Freight 5'!D39)</f>
        <v/>
      </c>
      <c r="C548" s="22"/>
      <c r="D548" s="203">
        <f>IF('Freight 5'!I39="","",'Freight 5'!I39)</f>
        <v>0</v>
      </c>
      <c r="E548" s="203">
        <f>IF('Freight 5'!O39="","",'Freight 5'!O39)</f>
        <v>0</v>
      </c>
    </row>
    <row r="549" spans="1:5">
      <c r="A549" s="49" t="str">
        <f>IF('Freight 5'!N40="","",'Freight 5'!N40)</f>
        <v/>
      </c>
      <c r="B549" s="4" t="str">
        <f>IF('Freight 5'!D40="","",'Freight 5'!D40)</f>
        <v/>
      </c>
      <c r="C549" s="22"/>
      <c r="D549" s="203">
        <f>IF('Freight 5'!I40="","",'Freight 5'!I40)</f>
        <v>0</v>
      </c>
      <c r="E549" s="203">
        <f>IF('Freight 5'!O40="","",'Freight 5'!O40)</f>
        <v>0</v>
      </c>
    </row>
    <row r="550" spans="1:5">
      <c r="A550" s="49" t="str">
        <f>IF('Freight 5'!N41="","",'Freight 5'!N41)</f>
        <v/>
      </c>
      <c r="B550" s="4" t="str">
        <f>IF('Freight 5'!D41="","",'Freight 5'!D41)</f>
        <v/>
      </c>
      <c r="C550" s="22"/>
      <c r="D550" s="203">
        <f>IF('Freight 5'!I41="","",'Freight 5'!I41)</f>
        <v>0</v>
      </c>
      <c r="E550" s="203">
        <f>IF('Freight 5'!O41="","",'Freight 5'!O41)</f>
        <v>0</v>
      </c>
    </row>
    <row r="551" spans="1:5">
      <c r="A551" s="49" t="str">
        <f>IF('Freight 5'!N42="","",'Freight 5'!N42)</f>
        <v/>
      </c>
      <c r="B551" s="4" t="str">
        <f>IF('Freight 5'!D42="","",'Freight 5'!D42)</f>
        <v/>
      </c>
      <c r="C551" s="22"/>
      <c r="D551" s="203">
        <f>IF('Freight 5'!I42="","",'Freight 5'!I42)</f>
        <v>0</v>
      </c>
      <c r="E551" s="203">
        <f>IF('Freight 5'!O42="","",'Freight 5'!O42)</f>
        <v>0</v>
      </c>
    </row>
    <row r="552" spans="1:5">
      <c r="A552" s="49" t="str">
        <f>IF('Freight 5'!N43="","",'Freight 5'!N43)</f>
        <v/>
      </c>
      <c r="B552" s="4" t="str">
        <f>IF('Freight 5'!D43="","",'Freight 5'!D43)</f>
        <v/>
      </c>
      <c r="C552" s="22"/>
      <c r="D552" s="203">
        <f>IF('Freight 5'!I43="","",'Freight 5'!I43)</f>
        <v>0</v>
      </c>
      <c r="E552" s="203">
        <f>IF('Freight 5'!O43="","",'Freight 5'!O43)</f>
        <v>0</v>
      </c>
    </row>
    <row r="553" spans="1:5">
      <c r="A553" s="49" t="str">
        <f>IF('Freight 5'!N44="","",'Freight 5'!N44)</f>
        <v/>
      </c>
      <c r="B553" s="4" t="str">
        <f>IF('Freight 5'!D44="","",'Freight 5'!D44)</f>
        <v/>
      </c>
      <c r="C553" s="22"/>
      <c r="D553" s="203">
        <f>IF('Freight 5'!I44="","",'Freight 5'!I44)</f>
        <v>0</v>
      </c>
      <c r="E553" s="203">
        <f>IF('Freight 5'!O44="","",'Freight 5'!O44)</f>
        <v>0</v>
      </c>
    </row>
    <row r="554" spans="1:5">
      <c r="A554" s="49" t="str">
        <f>IF('Freight 5'!N45="","",'Freight 5'!N45)</f>
        <v/>
      </c>
      <c r="B554" s="4" t="str">
        <f>IF('Freight 5'!D45="","",'Freight 5'!D45)</f>
        <v/>
      </c>
      <c r="C554" s="22"/>
      <c r="D554" s="203">
        <f>IF('Freight 5'!I45="","",'Freight 5'!I45)</f>
        <v>0</v>
      </c>
      <c r="E554" s="203">
        <f>IF('Freight 5'!O45="","",'Freight 5'!O45)</f>
        <v>0</v>
      </c>
    </row>
    <row r="555" spans="1:5">
      <c r="A555" s="49" t="str">
        <f>IF('Freight 5'!N46="","",'Freight 5'!N46)</f>
        <v/>
      </c>
      <c r="B555" s="4" t="str">
        <f>IF('Freight 5'!D46="","",'Freight 5'!D46)</f>
        <v/>
      </c>
      <c r="C555" s="22"/>
      <c r="D555" s="203">
        <f>IF('Freight 5'!I46="","",'Freight 5'!I46)</f>
        <v>0</v>
      </c>
      <c r="E555" s="203">
        <f>IF('Freight 5'!O46="","",'Freight 5'!O46)</f>
        <v>0</v>
      </c>
    </row>
    <row r="556" spans="1:5">
      <c r="A556" s="49" t="str">
        <f>IF('Freight 5'!N47="","",'Freight 5'!N47)</f>
        <v/>
      </c>
      <c r="B556" s="4" t="str">
        <f>IF('Freight 5'!D47="","",'Freight 5'!D47)</f>
        <v/>
      </c>
      <c r="C556" s="22"/>
      <c r="D556" s="203">
        <f>IF('Freight 5'!I47="","",'Freight 5'!I47)</f>
        <v>0</v>
      </c>
      <c r="E556" s="203">
        <f>IF('Freight 5'!O47="","",'Freight 5'!O47)</f>
        <v>0</v>
      </c>
    </row>
    <row r="557" spans="1:5">
      <c r="A557" s="49" t="str">
        <f>IF('Freight 5'!N48="","",'Freight 5'!N48)</f>
        <v/>
      </c>
      <c r="B557" s="4" t="str">
        <f>IF('Freight 5'!D48="","",'Freight 5'!D48)</f>
        <v/>
      </c>
      <c r="C557" s="22"/>
      <c r="D557" s="203">
        <f>IF('Freight 5'!I48="","",'Freight 5'!I48)</f>
        <v>0</v>
      </c>
      <c r="E557" s="203">
        <f>IF('Freight 5'!O48="","",'Freight 5'!O48)</f>
        <v>0</v>
      </c>
    </row>
    <row r="558" spans="1:5">
      <c r="A558" s="49" t="str">
        <f>IF('Freight 5'!N49="","",'Freight 5'!N49)</f>
        <v/>
      </c>
      <c r="B558" s="4" t="str">
        <f>IF('Freight 5'!D49="","",'Freight 5'!D49)</f>
        <v/>
      </c>
      <c r="C558" s="22"/>
      <c r="D558" s="203">
        <f>IF('Freight 5'!I49="","",'Freight 5'!I49)</f>
        <v>0</v>
      </c>
      <c r="E558" s="203">
        <f>IF('Freight 5'!O49="","",'Freight 5'!O49)</f>
        <v>0</v>
      </c>
    </row>
    <row r="559" spans="1:5">
      <c r="A559" s="49" t="str">
        <f>IF('Freight 5'!N50="","",'Freight 5'!N50)</f>
        <v/>
      </c>
      <c r="B559" s="4" t="str">
        <f>IF('Freight 5'!D50="","",'Freight 5'!D50)</f>
        <v/>
      </c>
      <c r="C559" s="22"/>
      <c r="D559" s="203">
        <f>IF('Freight 5'!I50="","",'Freight 5'!I50)</f>
        <v>0</v>
      </c>
      <c r="E559" s="203">
        <f>IF('Freight 5'!O50="","",'Freight 5'!O50)</f>
        <v>0</v>
      </c>
    </row>
    <row r="560" spans="1:5">
      <c r="A560" s="49" t="str">
        <f>IF('Freight 5'!N51="","",'Freight 5'!N51)</f>
        <v/>
      </c>
      <c r="B560" s="4" t="str">
        <f>IF('Freight 5'!D51="","",'Freight 5'!D51)</f>
        <v/>
      </c>
      <c r="C560" s="22"/>
      <c r="D560" s="203">
        <f>IF('Freight 5'!I51="","",'Freight 5'!I51)</f>
        <v>0</v>
      </c>
      <c r="E560" s="203">
        <f>IF('Freight 5'!O51="","",'Freight 5'!O51)</f>
        <v>0</v>
      </c>
    </row>
    <row r="561" spans="1:5">
      <c r="A561" s="49" t="str">
        <f>IF('Freight 5'!N52="","",'Freight 5'!N52)</f>
        <v/>
      </c>
      <c r="B561" s="4" t="str">
        <f>IF('Freight 5'!D52="","",'Freight 5'!D52)</f>
        <v/>
      </c>
      <c r="C561" s="22"/>
      <c r="D561" s="203">
        <f>IF('Freight 5'!I52="","",'Freight 5'!I52)</f>
        <v>0</v>
      </c>
      <c r="E561" s="203">
        <f>IF('Freight 5'!O52="","",'Freight 5'!O52)</f>
        <v>0</v>
      </c>
    </row>
    <row r="562" spans="1:5">
      <c r="A562" s="49" t="str">
        <f>IF('Freight 5'!N53="","",'Freight 5'!N53)</f>
        <v/>
      </c>
      <c r="B562" s="4" t="str">
        <f>IF('Freight 5'!D53="","",'Freight 5'!D53)</f>
        <v/>
      </c>
      <c r="C562" s="22"/>
      <c r="D562" s="203">
        <f>IF('Freight 5'!I53="","",'Freight 5'!I53)</f>
        <v>0</v>
      </c>
      <c r="E562" s="203">
        <f>IF('Freight 5'!O53="","",'Freight 5'!O53)</f>
        <v>0</v>
      </c>
    </row>
    <row r="563" spans="1:5">
      <c r="A563"/>
      <c r="C563"/>
      <c r="D563"/>
      <c r="E563"/>
    </row>
    <row r="564" spans="1:5">
      <c r="A564"/>
      <c r="C564"/>
      <c r="D564"/>
      <c r="E564"/>
    </row>
    <row r="565" spans="1:5">
      <c r="A565"/>
      <c r="C565"/>
      <c r="D565"/>
      <c r="E565"/>
    </row>
  </sheetData>
  <sheetProtection sheet="1" objects="1" scenarios="1"/>
  <pageMargins left="0.7" right="0.7" top="0.75" bottom="0.75" header="0.3" footer="0.3"/>
  <pageSetup scale="96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O59"/>
  <sheetViews>
    <sheetView workbookViewId="0">
      <selection activeCell="J9" sqref="J9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85546875" customWidth="1"/>
    <col min="10" max="10" width="16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50" t="s">
        <v>204</v>
      </c>
      <c r="B1" s="450"/>
      <c r="C1" s="450"/>
      <c r="D1" s="450"/>
      <c r="E1" s="450"/>
      <c r="F1" s="450"/>
      <c r="G1" s="450"/>
      <c r="H1" s="450"/>
      <c r="I1" s="450"/>
    </row>
    <row r="3" spans="1:15"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1'!T4="","",'Labor 1'!T4)</f>
        <v/>
      </c>
      <c r="J3" s="2" t="s">
        <v>203</v>
      </c>
      <c r="K3" s="2"/>
    </row>
    <row r="4" spans="1:15" ht="13.5" thickBot="1">
      <c r="J4" s="2" t="s">
        <v>42</v>
      </c>
      <c r="K4" s="258"/>
    </row>
    <row r="5" spans="1:15">
      <c r="B5" s="1" t="s">
        <v>43</v>
      </c>
      <c r="C5" s="379" t="str">
        <f>IF('Labor 1'!C6:H6="","",'Labor 1'!C6:H6)</f>
        <v/>
      </c>
      <c r="D5" s="379"/>
      <c r="E5" s="1" t="s">
        <v>44</v>
      </c>
      <c r="F5" s="176"/>
      <c r="G5" s="2" t="s">
        <v>2</v>
      </c>
      <c r="H5" s="180"/>
    </row>
    <row r="6" spans="1:15">
      <c r="C6" s="2"/>
      <c r="F6" s="1"/>
      <c r="G6" s="1"/>
      <c r="H6" s="2"/>
      <c r="I6" s="2"/>
    </row>
    <row r="7" spans="1:15">
      <c r="A7" s="18" t="s">
        <v>205</v>
      </c>
      <c r="B7" s="461" t="s">
        <v>54</v>
      </c>
      <c r="C7" s="428"/>
      <c r="D7" s="427" t="s">
        <v>3</v>
      </c>
      <c r="E7" s="429"/>
      <c r="F7" s="429"/>
      <c r="G7" s="429"/>
      <c r="H7" s="428"/>
      <c r="I7" s="18" t="s">
        <v>205</v>
      </c>
      <c r="J7" s="458" t="s">
        <v>240</v>
      </c>
      <c r="K7" s="456" t="s">
        <v>49</v>
      </c>
      <c r="L7" s="456" t="s">
        <v>193</v>
      </c>
      <c r="M7" s="456" t="s">
        <v>50</v>
      </c>
      <c r="O7" s="456" t="s">
        <v>101</v>
      </c>
    </row>
    <row r="8" spans="1:15">
      <c r="A8" s="19" t="s">
        <v>206</v>
      </c>
      <c r="B8" s="430"/>
      <c r="C8" s="431"/>
      <c r="D8" s="430"/>
      <c r="E8" s="377"/>
      <c r="F8" s="377"/>
      <c r="G8" s="377"/>
      <c r="H8" s="431"/>
      <c r="I8" s="19" t="s">
        <v>15</v>
      </c>
      <c r="J8" s="459"/>
      <c r="K8" s="457"/>
      <c r="L8" s="457"/>
      <c r="M8" s="457"/>
      <c r="O8" s="457"/>
    </row>
    <row r="9" spans="1:15">
      <c r="A9" s="187"/>
      <c r="B9" s="349" t="str">
        <f>IF(Subcont!B9=0,"",Subcont!B9)</f>
        <v/>
      </c>
      <c r="C9" s="350"/>
      <c r="D9" s="349" t="str">
        <f>IF(Subcont!C9=0,"",Subcont!C9)</f>
        <v/>
      </c>
      <c r="E9" s="390"/>
      <c r="F9" s="390"/>
      <c r="G9" s="390"/>
      <c r="H9" s="350"/>
      <c r="I9" s="185">
        <f>(J9+K9)/M9</f>
        <v>0</v>
      </c>
      <c r="J9" s="27"/>
      <c r="K9" s="255">
        <f>J9*$K$4</f>
        <v>0</v>
      </c>
      <c r="L9" s="183">
        <v>0.1</v>
      </c>
      <c r="M9" s="22">
        <f>1-L9</f>
        <v>0.9</v>
      </c>
      <c r="O9" s="21">
        <f>J9+K9</f>
        <v>0</v>
      </c>
    </row>
    <row r="10" spans="1:15">
      <c r="A10" s="169"/>
      <c r="B10" s="349" t="str">
        <f>IF(Subcont!B10=0,"",Subcont!B10)</f>
        <v/>
      </c>
      <c r="C10" s="350"/>
      <c r="D10" s="349" t="str">
        <f>IF(Subcont!C10=0,"",Subcont!C10)</f>
        <v/>
      </c>
      <c r="E10" s="390"/>
      <c r="F10" s="390"/>
      <c r="G10" s="390"/>
      <c r="H10" s="350"/>
      <c r="I10" s="185">
        <f t="shared" ref="I10:I53" si="0">(J10+K10)/M10</f>
        <v>0</v>
      </c>
      <c r="J10" s="27"/>
      <c r="K10" s="255">
        <f t="shared" ref="K10:K53" si="1">J10*$K$4</f>
        <v>0</v>
      </c>
      <c r="L10" s="183">
        <v>0.1</v>
      </c>
      <c r="M10" s="22">
        <f t="shared" ref="M10:M53" si="2">1-L10</f>
        <v>0.9</v>
      </c>
      <c r="O10" s="21">
        <f t="shared" ref="O10:O53" si="3">J10+K10</f>
        <v>0</v>
      </c>
    </row>
    <row r="11" spans="1:15">
      <c r="A11" s="169"/>
      <c r="B11" s="349" t="str">
        <f>IF(Subcont!B11=0,"",Subcont!B11)</f>
        <v/>
      </c>
      <c r="C11" s="350"/>
      <c r="D11" s="349" t="str">
        <f>IF(Subcont!C11=0,"",Subcont!C11)</f>
        <v/>
      </c>
      <c r="E11" s="390"/>
      <c r="F11" s="390"/>
      <c r="G11" s="390"/>
      <c r="H11" s="350"/>
      <c r="I11" s="185">
        <f t="shared" si="0"/>
        <v>0</v>
      </c>
      <c r="J11" s="27"/>
      <c r="K11" s="255">
        <f t="shared" si="1"/>
        <v>0</v>
      </c>
      <c r="L11" s="183">
        <v>0.1</v>
      </c>
      <c r="M11" s="22">
        <f t="shared" si="2"/>
        <v>0.9</v>
      </c>
      <c r="O11" s="21">
        <f t="shared" si="3"/>
        <v>0</v>
      </c>
    </row>
    <row r="12" spans="1:15">
      <c r="A12" s="169"/>
      <c r="B12" s="349" t="str">
        <f>IF(Subcont!B12=0,"",Subcont!B12)</f>
        <v/>
      </c>
      <c r="C12" s="350"/>
      <c r="D12" s="349" t="str">
        <f>IF(Subcont!C12=0,"",Subcont!C12)</f>
        <v/>
      </c>
      <c r="E12" s="390"/>
      <c r="F12" s="390"/>
      <c r="G12" s="390"/>
      <c r="H12" s="350"/>
      <c r="I12" s="185">
        <f t="shared" si="0"/>
        <v>0</v>
      </c>
      <c r="J12" s="27"/>
      <c r="K12" s="255">
        <f t="shared" si="1"/>
        <v>0</v>
      </c>
      <c r="L12" s="183">
        <v>0.1</v>
      </c>
      <c r="M12" s="22">
        <f t="shared" si="2"/>
        <v>0.9</v>
      </c>
      <c r="O12" s="21">
        <f t="shared" si="3"/>
        <v>0</v>
      </c>
    </row>
    <row r="13" spans="1:15">
      <c r="A13" s="169"/>
      <c r="B13" s="349" t="str">
        <f>IF(Subcont!B13=0,"",Subcont!B13)</f>
        <v/>
      </c>
      <c r="C13" s="350"/>
      <c r="D13" s="349" t="str">
        <f>IF(Subcont!C13=0,"",Subcont!C13)</f>
        <v/>
      </c>
      <c r="E13" s="390"/>
      <c r="F13" s="390"/>
      <c r="G13" s="390"/>
      <c r="H13" s="350"/>
      <c r="I13" s="185">
        <f t="shared" si="0"/>
        <v>0</v>
      </c>
      <c r="J13" s="27"/>
      <c r="K13" s="255">
        <f t="shared" si="1"/>
        <v>0</v>
      </c>
      <c r="L13" s="183">
        <v>0.1</v>
      </c>
      <c r="M13" s="22">
        <f t="shared" si="2"/>
        <v>0.9</v>
      </c>
      <c r="O13" s="21">
        <f t="shared" si="3"/>
        <v>0</v>
      </c>
    </row>
    <row r="14" spans="1:15">
      <c r="A14" s="169"/>
      <c r="B14" s="349" t="str">
        <f>IF(Subcont!B14=0,"",Subcont!B14)</f>
        <v/>
      </c>
      <c r="C14" s="350"/>
      <c r="D14" s="349" t="str">
        <f>IF(Subcont!C14=0,"",Subcont!C14)</f>
        <v/>
      </c>
      <c r="E14" s="390"/>
      <c r="F14" s="390"/>
      <c r="G14" s="390"/>
      <c r="H14" s="350"/>
      <c r="I14" s="185">
        <f t="shared" si="0"/>
        <v>0</v>
      </c>
      <c r="J14" s="27"/>
      <c r="K14" s="255">
        <f t="shared" si="1"/>
        <v>0</v>
      </c>
      <c r="L14" s="183">
        <v>0.1</v>
      </c>
      <c r="M14" s="22">
        <f t="shared" si="2"/>
        <v>0.9</v>
      </c>
      <c r="O14" s="21">
        <f t="shared" si="3"/>
        <v>0</v>
      </c>
    </row>
    <row r="15" spans="1:15">
      <c r="A15" s="169"/>
      <c r="B15" s="349" t="str">
        <f>IF(Subcont!B15=0,"",Subcont!B15)</f>
        <v/>
      </c>
      <c r="C15" s="350"/>
      <c r="D15" s="349" t="str">
        <f>IF(Subcont!C15=0,"",Subcont!C15)</f>
        <v/>
      </c>
      <c r="E15" s="390"/>
      <c r="F15" s="390"/>
      <c r="G15" s="390"/>
      <c r="H15" s="350"/>
      <c r="I15" s="185">
        <f t="shared" si="0"/>
        <v>0</v>
      </c>
      <c r="J15" s="27"/>
      <c r="K15" s="255">
        <f t="shared" si="1"/>
        <v>0</v>
      </c>
      <c r="L15" s="183">
        <v>0.1</v>
      </c>
      <c r="M15" s="22">
        <f t="shared" si="2"/>
        <v>0.9</v>
      </c>
      <c r="O15" s="21">
        <f t="shared" si="3"/>
        <v>0</v>
      </c>
    </row>
    <row r="16" spans="1:15">
      <c r="A16" s="169"/>
      <c r="B16" s="349" t="str">
        <f>IF(Subcont!B16=0,"",Subcont!B16)</f>
        <v/>
      </c>
      <c r="C16" s="350"/>
      <c r="D16" s="349" t="str">
        <f>IF(Subcont!C16=0,"",Subcont!C16)</f>
        <v/>
      </c>
      <c r="E16" s="390"/>
      <c r="F16" s="390"/>
      <c r="G16" s="390"/>
      <c r="H16" s="350"/>
      <c r="I16" s="185">
        <f t="shared" si="0"/>
        <v>0</v>
      </c>
      <c r="J16" s="27"/>
      <c r="K16" s="255">
        <f t="shared" si="1"/>
        <v>0</v>
      </c>
      <c r="L16" s="183">
        <v>0.1</v>
      </c>
      <c r="M16" s="22">
        <f t="shared" si="2"/>
        <v>0.9</v>
      </c>
      <c r="O16" s="21">
        <f t="shared" si="3"/>
        <v>0</v>
      </c>
    </row>
    <row r="17" spans="1:15">
      <c r="A17" s="169"/>
      <c r="B17" s="349" t="str">
        <f>IF(Subcont!B17=0,"",Subcont!B17)</f>
        <v/>
      </c>
      <c r="C17" s="350"/>
      <c r="D17" s="349" t="str">
        <f>IF(Subcont!C17=0,"",Subcont!C17)</f>
        <v/>
      </c>
      <c r="E17" s="390"/>
      <c r="F17" s="390"/>
      <c r="G17" s="390"/>
      <c r="H17" s="350"/>
      <c r="I17" s="185">
        <f t="shared" si="0"/>
        <v>0</v>
      </c>
      <c r="J17" s="27"/>
      <c r="K17" s="255">
        <f t="shared" si="1"/>
        <v>0</v>
      </c>
      <c r="L17" s="183">
        <v>0.1</v>
      </c>
      <c r="M17" s="22">
        <f t="shared" si="2"/>
        <v>0.9</v>
      </c>
      <c r="O17" s="21">
        <f t="shared" si="3"/>
        <v>0</v>
      </c>
    </row>
    <row r="18" spans="1:15">
      <c r="A18" s="169"/>
      <c r="B18" s="349" t="str">
        <f>IF(Subcont!B18=0,"",Subcont!B18)</f>
        <v/>
      </c>
      <c r="C18" s="350"/>
      <c r="D18" s="349" t="str">
        <f>IF(Subcont!C18=0,"",Subcont!C18)</f>
        <v/>
      </c>
      <c r="E18" s="390"/>
      <c r="F18" s="390"/>
      <c r="G18" s="390"/>
      <c r="H18" s="350"/>
      <c r="I18" s="185">
        <f t="shared" si="0"/>
        <v>0</v>
      </c>
      <c r="J18" s="27"/>
      <c r="K18" s="255">
        <f t="shared" si="1"/>
        <v>0</v>
      </c>
      <c r="L18" s="183">
        <v>0.1</v>
      </c>
      <c r="M18" s="22">
        <f t="shared" si="2"/>
        <v>0.9</v>
      </c>
      <c r="O18" s="21">
        <f t="shared" si="3"/>
        <v>0</v>
      </c>
    </row>
    <row r="19" spans="1:15">
      <c r="A19" s="169"/>
      <c r="B19" s="349" t="str">
        <f>IF(Subcont!B19=0,"",Subcont!B19)</f>
        <v/>
      </c>
      <c r="C19" s="350"/>
      <c r="D19" s="349" t="str">
        <f>IF(Subcont!C19=0,"",Subcont!C19)</f>
        <v/>
      </c>
      <c r="E19" s="390"/>
      <c r="F19" s="390"/>
      <c r="G19" s="390"/>
      <c r="H19" s="350"/>
      <c r="I19" s="185">
        <f t="shared" si="0"/>
        <v>0</v>
      </c>
      <c r="J19" s="27"/>
      <c r="K19" s="255">
        <f t="shared" si="1"/>
        <v>0</v>
      </c>
      <c r="L19" s="183">
        <v>0.1</v>
      </c>
      <c r="M19" s="22">
        <f t="shared" si="2"/>
        <v>0.9</v>
      </c>
      <c r="O19" s="21">
        <f t="shared" si="3"/>
        <v>0</v>
      </c>
    </row>
    <row r="20" spans="1:15">
      <c r="A20" s="169"/>
      <c r="B20" s="349" t="str">
        <f>IF(Subcont!B20=0,"",Subcont!B20)</f>
        <v/>
      </c>
      <c r="C20" s="350"/>
      <c r="D20" s="349" t="str">
        <f>IF(Subcont!C20=0,"",Subcont!C20)</f>
        <v/>
      </c>
      <c r="E20" s="390"/>
      <c r="F20" s="390"/>
      <c r="G20" s="390"/>
      <c r="H20" s="350"/>
      <c r="I20" s="185">
        <f t="shared" si="0"/>
        <v>0</v>
      </c>
      <c r="J20" s="27"/>
      <c r="K20" s="255">
        <f t="shared" si="1"/>
        <v>0</v>
      </c>
      <c r="L20" s="184">
        <v>0.1</v>
      </c>
      <c r="M20" s="22">
        <f t="shared" si="2"/>
        <v>0.9</v>
      </c>
      <c r="O20" s="21">
        <f t="shared" si="3"/>
        <v>0</v>
      </c>
    </row>
    <row r="21" spans="1:15">
      <c r="A21" s="169"/>
      <c r="B21" s="349" t="str">
        <f>IF(Subcont!B21=0,"",Subcont!B21)</f>
        <v/>
      </c>
      <c r="C21" s="350"/>
      <c r="D21" s="349" t="str">
        <f>IF(Subcont!C21=0,"",Subcont!C21)</f>
        <v/>
      </c>
      <c r="E21" s="390"/>
      <c r="F21" s="390"/>
      <c r="G21" s="390"/>
      <c r="H21" s="350"/>
      <c r="I21" s="185">
        <f t="shared" si="0"/>
        <v>0</v>
      </c>
      <c r="J21" s="27"/>
      <c r="K21" s="255">
        <f t="shared" si="1"/>
        <v>0</v>
      </c>
      <c r="L21" s="184">
        <v>0.1</v>
      </c>
      <c r="M21" s="22">
        <f t="shared" si="2"/>
        <v>0.9</v>
      </c>
      <c r="O21" s="21">
        <f t="shared" si="3"/>
        <v>0</v>
      </c>
    </row>
    <row r="22" spans="1:15">
      <c r="A22" s="169"/>
      <c r="B22" s="349" t="str">
        <f>IF(Subcont!B22=0,"",Subcont!B22)</f>
        <v/>
      </c>
      <c r="C22" s="350"/>
      <c r="D22" s="349" t="str">
        <f>IF(Subcont!C22=0,"",Subcont!C22)</f>
        <v/>
      </c>
      <c r="E22" s="390"/>
      <c r="F22" s="390"/>
      <c r="G22" s="390"/>
      <c r="H22" s="350"/>
      <c r="I22" s="185">
        <f t="shared" si="0"/>
        <v>0</v>
      </c>
      <c r="J22" s="27"/>
      <c r="K22" s="255">
        <f t="shared" si="1"/>
        <v>0</v>
      </c>
      <c r="L22" s="184">
        <v>0.1</v>
      </c>
      <c r="M22" s="22">
        <f t="shared" si="2"/>
        <v>0.9</v>
      </c>
      <c r="O22" s="21">
        <f t="shared" si="3"/>
        <v>0</v>
      </c>
    </row>
    <row r="23" spans="1:15">
      <c r="A23" s="169"/>
      <c r="B23" s="349" t="str">
        <f>IF(Subcont!B23=0,"",Subcont!B23)</f>
        <v/>
      </c>
      <c r="C23" s="350"/>
      <c r="D23" s="349" t="str">
        <f>IF(Subcont!C23=0,"",Subcont!C23)</f>
        <v/>
      </c>
      <c r="E23" s="390"/>
      <c r="F23" s="390"/>
      <c r="G23" s="390"/>
      <c r="H23" s="350"/>
      <c r="I23" s="185">
        <f t="shared" si="0"/>
        <v>0</v>
      </c>
      <c r="J23" s="27"/>
      <c r="K23" s="255">
        <f t="shared" si="1"/>
        <v>0</v>
      </c>
      <c r="L23" s="184">
        <v>0.1</v>
      </c>
      <c r="M23" s="22">
        <f t="shared" si="2"/>
        <v>0.9</v>
      </c>
      <c r="O23" s="21">
        <f t="shared" si="3"/>
        <v>0</v>
      </c>
    </row>
    <row r="24" spans="1:15">
      <c r="A24" s="169"/>
      <c r="B24" s="349" t="str">
        <f>IF(Subcont!B24=0,"",Subcont!B24)</f>
        <v/>
      </c>
      <c r="C24" s="350"/>
      <c r="D24" s="349" t="str">
        <f>IF(Subcont!C24=0,"",Subcont!C24)</f>
        <v/>
      </c>
      <c r="E24" s="390"/>
      <c r="F24" s="390"/>
      <c r="G24" s="390"/>
      <c r="H24" s="350"/>
      <c r="I24" s="185">
        <f t="shared" si="0"/>
        <v>0</v>
      </c>
      <c r="J24" s="27"/>
      <c r="K24" s="255">
        <f t="shared" si="1"/>
        <v>0</v>
      </c>
      <c r="L24" s="184">
        <v>0.1</v>
      </c>
      <c r="M24" s="22">
        <f t="shared" si="2"/>
        <v>0.9</v>
      </c>
      <c r="O24" s="21">
        <f t="shared" si="3"/>
        <v>0</v>
      </c>
    </row>
    <row r="25" spans="1:15">
      <c r="A25" s="169"/>
      <c r="B25" s="349" t="str">
        <f>IF(Subcont!B25=0,"",Subcont!B25)</f>
        <v/>
      </c>
      <c r="C25" s="350"/>
      <c r="D25" s="349" t="str">
        <f>IF(Subcont!C25=0,"",Subcont!C25)</f>
        <v/>
      </c>
      <c r="E25" s="390"/>
      <c r="F25" s="390"/>
      <c r="G25" s="390"/>
      <c r="H25" s="350"/>
      <c r="I25" s="185">
        <f t="shared" si="0"/>
        <v>0</v>
      </c>
      <c r="J25" s="27"/>
      <c r="K25" s="255">
        <f t="shared" si="1"/>
        <v>0</v>
      </c>
      <c r="L25" s="184">
        <v>0.1</v>
      </c>
      <c r="M25" s="22">
        <f t="shared" si="2"/>
        <v>0.9</v>
      </c>
      <c r="O25" s="21">
        <f t="shared" si="3"/>
        <v>0</v>
      </c>
    </row>
    <row r="26" spans="1:15">
      <c r="A26" s="169"/>
      <c r="B26" s="349" t="str">
        <f>IF(Subcont!B26=0,"",Subcont!B26)</f>
        <v/>
      </c>
      <c r="C26" s="350"/>
      <c r="D26" s="349" t="str">
        <f>IF(Subcont!C26=0,"",Subcont!C26)</f>
        <v/>
      </c>
      <c r="E26" s="390"/>
      <c r="F26" s="390"/>
      <c r="G26" s="390"/>
      <c r="H26" s="350"/>
      <c r="I26" s="185">
        <f t="shared" si="0"/>
        <v>0</v>
      </c>
      <c r="J26" s="27"/>
      <c r="K26" s="255">
        <f t="shared" si="1"/>
        <v>0</v>
      </c>
      <c r="L26" s="184">
        <v>0.1</v>
      </c>
      <c r="M26" s="22">
        <f t="shared" si="2"/>
        <v>0.9</v>
      </c>
      <c r="O26" s="21">
        <f t="shared" si="3"/>
        <v>0</v>
      </c>
    </row>
    <row r="27" spans="1:15">
      <c r="A27" s="169"/>
      <c r="B27" s="349" t="str">
        <f>IF(Subcont!B27=0,"",Subcont!B27)</f>
        <v/>
      </c>
      <c r="C27" s="350"/>
      <c r="D27" s="349" t="str">
        <f>IF(Subcont!C27=0,"",Subcont!C27)</f>
        <v/>
      </c>
      <c r="E27" s="390"/>
      <c r="F27" s="390"/>
      <c r="G27" s="390"/>
      <c r="H27" s="350"/>
      <c r="I27" s="185">
        <f t="shared" si="0"/>
        <v>0</v>
      </c>
      <c r="J27" s="27"/>
      <c r="K27" s="255">
        <f t="shared" si="1"/>
        <v>0</v>
      </c>
      <c r="L27" s="184">
        <v>0.1</v>
      </c>
      <c r="M27" s="22">
        <f t="shared" si="2"/>
        <v>0.9</v>
      </c>
      <c r="O27" s="21">
        <f t="shared" si="3"/>
        <v>0</v>
      </c>
    </row>
    <row r="28" spans="1:15">
      <c r="A28" s="169"/>
      <c r="B28" s="349" t="str">
        <f>IF(Subcont!B28=0,"",Subcont!B28)</f>
        <v/>
      </c>
      <c r="C28" s="350"/>
      <c r="D28" s="349" t="str">
        <f>IF(Subcont!C28=0,"",Subcont!C28)</f>
        <v/>
      </c>
      <c r="E28" s="390"/>
      <c r="F28" s="390"/>
      <c r="G28" s="390"/>
      <c r="H28" s="350"/>
      <c r="I28" s="185">
        <f t="shared" si="0"/>
        <v>0</v>
      </c>
      <c r="J28" s="27"/>
      <c r="K28" s="255">
        <f t="shared" si="1"/>
        <v>0</v>
      </c>
      <c r="L28" s="184">
        <v>0.1</v>
      </c>
      <c r="M28" s="22">
        <f t="shared" si="2"/>
        <v>0.9</v>
      </c>
      <c r="O28" s="21">
        <f t="shared" si="3"/>
        <v>0</v>
      </c>
    </row>
    <row r="29" spans="1:15">
      <c r="A29" s="169"/>
      <c r="B29" s="349" t="str">
        <f>IF(Subcont!B29=0,"",Subcont!B29)</f>
        <v/>
      </c>
      <c r="C29" s="350"/>
      <c r="D29" s="349" t="str">
        <f>IF(Subcont!C29=0,"",Subcont!C29)</f>
        <v/>
      </c>
      <c r="E29" s="390"/>
      <c r="F29" s="390"/>
      <c r="G29" s="390"/>
      <c r="H29" s="350"/>
      <c r="I29" s="185">
        <f t="shared" si="0"/>
        <v>0</v>
      </c>
      <c r="J29" s="27"/>
      <c r="K29" s="255">
        <f t="shared" si="1"/>
        <v>0</v>
      </c>
      <c r="L29" s="184">
        <v>0.1</v>
      </c>
      <c r="M29" s="22">
        <f t="shared" si="2"/>
        <v>0.9</v>
      </c>
      <c r="O29" s="21">
        <f t="shared" si="3"/>
        <v>0</v>
      </c>
    </row>
    <row r="30" spans="1:15">
      <c r="A30" s="169"/>
      <c r="B30" s="349" t="str">
        <f>IF(Subcont!B30=0,"",Subcont!B30)</f>
        <v/>
      </c>
      <c r="C30" s="350"/>
      <c r="D30" s="349" t="str">
        <f>IF(Subcont!C30=0,"",Subcont!C30)</f>
        <v/>
      </c>
      <c r="E30" s="390"/>
      <c r="F30" s="390"/>
      <c r="G30" s="390"/>
      <c r="H30" s="350"/>
      <c r="I30" s="185">
        <f t="shared" si="0"/>
        <v>0</v>
      </c>
      <c r="J30" s="27"/>
      <c r="K30" s="255">
        <f t="shared" si="1"/>
        <v>0</v>
      </c>
      <c r="L30" s="184">
        <v>0.1</v>
      </c>
      <c r="M30" s="22">
        <f t="shared" si="2"/>
        <v>0.9</v>
      </c>
      <c r="O30" s="21">
        <f t="shared" si="3"/>
        <v>0</v>
      </c>
    </row>
    <row r="31" spans="1:15">
      <c r="A31" s="169"/>
      <c r="B31" s="349" t="str">
        <f>IF(Subcont!B31=0,"",Subcont!B31)</f>
        <v/>
      </c>
      <c r="C31" s="350"/>
      <c r="D31" s="349" t="str">
        <f>IF(Subcont!C31=0,"",Subcont!C31)</f>
        <v/>
      </c>
      <c r="E31" s="390"/>
      <c r="F31" s="390"/>
      <c r="G31" s="390"/>
      <c r="H31" s="350"/>
      <c r="I31" s="185">
        <f t="shared" si="0"/>
        <v>0</v>
      </c>
      <c r="J31" s="27"/>
      <c r="K31" s="255">
        <f t="shared" si="1"/>
        <v>0</v>
      </c>
      <c r="L31" s="184">
        <v>0.1</v>
      </c>
      <c r="M31" s="22">
        <f t="shared" si="2"/>
        <v>0.9</v>
      </c>
      <c r="O31" s="21">
        <f t="shared" si="3"/>
        <v>0</v>
      </c>
    </row>
    <row r="32" spans="1:15">
      <c r="A32" s="169"/>
      <c r="B32" s="349" t="str">
        <f>IF(Subcont!B32=0,"",Subcont!B32)</f>
        <v/>
      </c>
      <c r="C32" s="350"/>
      <c r="D32" s="349" t="str">
        <f>IF(Subcont!C32=0,"",Subcont!C32)</f>
        <v/>
      </c>
      <c r="E32" s="390"/>
      <c r="F32" s="390"/>
      <c r="G32" s="390"/>
      <c r="H32" s="350"/>
      <c r="I32" s="185">
        <f t="shared" si="0"/>
        <v>0</v>
      </c>
      <c r="J32" s="27"/>
      <c r="K32" s="255">
        <f t="shared" si="1"/>
        <v>0</v>
      </c>
      <c r="L32" s="184">
        <v>0.1</v>
      </c>
      <c r="M32" s="22">
        <f t="shared" si="2"/>
        <v>0.9</v>
      </c>
      <c r="O32" s="21">
        <f t="shared" si="3"/>
        <v>0</v>
      </c>
    </row>
    <row r="33" spans="1:15">
      <c r="A33" s="169"/>
      <c r="B33" s="349" t="str">
        <f>IF(Subcont!B33=0,"",Subcont!B33)</f>
        <v/>
      </c>
      <c r="C33" s="350"/>
      <c r="D33" s="349" t="str">
        <f>IF(Subcont!C33=0,"",Subcont!C33)</f>
        <v/>
      </c>
      <c r="E33" s="390"/>
      <c r="F33" s="390"/>
      <c r="G33" s="390"/>
      <c r="H33" s="350"/>
      <c r="I33" s="185">
        <f t="shared" si="0"/>
        <v>0</v>
      </c>
      <c r="J33" s="27"/>
      <c r="K33" s="255">
        <f t="shared" si="1"/>
        <v>0</v>
      </c>
      <c r="L33" s="184">
        <v>0.1</v>
      </c>
      <c r="M33" s="22">
        <f t="shared" si="2"/>
        <v>0.9</v>
      </c>
      <c r="O33" s="21">
        <f t="shared" si="3"/>
        <v>0</v>
      </c>
    </row>
    <row r="34" spans="1:15">
      <c r="A34" s="169"/>
      <c r="B34" s="349" t="str">
        <f>IF(Subcont!B34=0,"",Subcont!B34)</f>
        <v/>
      </c>
      <c r="C34" s="350"/>
      <c r="D34" s="349" t="str">
        <f>IF(Subcont!C34=0,"",Subcont!C34)</f>
        <v/>
      </c>
      <c r="E34" s="390"/>
      <c r="F34" s="390"/>
      <c r="G34" s="390"/>
      <c r="H34" s="350"/>
      <c r="I34" s="185">
        <f t="shared" si="0"/>
        <v>0</v>
      </c>
      <c r="J34" s="27"/>
      <c r="K34" s="255">
        <f t="shared" si="1"/>
        <v>0</v>
      </c>
      <c r="L34" s="184">
        <v>0.1</v>
      </c>
      <c r="M34" s="22">
        <f t="shared" si="2"/>
        <v>0.9</v>
      </c>
      <c r="O34" s="21">
        <f t="shared" si="3"/>
        <v>0</v>
      </c>
    </row>
    <row r="35" spans="1:15">
      <c r="A35" s="169"/>
      <c r="B35" s="349" t="str">
        <f>IF(Subcont!B35=0,"",Subcont!B35)</f>
        <v/>
      </c>
      <c r="C35" s="350"/>
      <c r="D35" s="349" t="str">
        <f>IF(Subcont!C35=0,"",Subcont!C35)</f>
        <v/>
      </c>
      <c r="E35" s="390"/>
      <c r="F35" s="390"/>
      <c r="G35" s="390"/>
      <c r="H35" s="350"/>
      <c r="I35" s="185">
        <f t="shared" si="0"/>
        <v>0</v>
      </c>
      <c r="J35" s="27"/>
      <c r="K35" s="255">
        <f t="shared" si="1"/>
        <v>0</v>
      </c>
      <c r="L35" s="184">
        <v>0.1</v>
      </c>
      <c r="M35" s="22">
        <f t="shared" si="2"/>
        <v>0.9</v>
      </c>
      <c r="O35" s="21">
        <f t="shared" si="3"/>
        <v>0</v>
      </c>
    </row>
    <row r="36" spans="1:15">
      <c r="A36" s="169"/>
      <c r="B36" s="349" t="str">
        <f>IF(Subcont!B36=0,"",Subcont!B36)</f>
        <v/>
      </c>
      <c r="C36" s="350"/>
      <c r="D36" s="349" t="str">
        <f>IF(Subcont!C36=0,"",Subcont!C36)</f>
        <v/>
      </c>
      <c r="E36" s="390"/>
      <c r="F36" s="390"/>
      <c r="G36" s="390"/>
      <c r="H36" s="350"/>
      <c r="I36" s="185">
        <f t="shared" si="0"/>
        <v>0</v>
      </c>
      <c r="J36" s="27"/>
      <c r="K36" s="255">
        <f t="shared" si="1"/>
        <v>0</v>
      </c>
      <c r="L36" s="184">
        <v>0.1</v>
      </c>
      <c r="M36" s="22">
        <f t="shared" si="2"/>
        <v>0.9</v>
      </c>
      <c r="O36" s="21">
        <f t="shared" si="3"/>
        <v>0</v>
      </c>
    </row>
    <row r="37" spans="1:15">
      <c r="A37" s="169"/>
      <c r="B37" s="349" t="str">
        <f>IF(Subcont!B37=0,"",Subcont!B37)</f>
        <v/>
      </c>
      <c r="C37" s="350"/>
      <c r="D37" s="349" t="str">
        <f>IF(Subcont!C37=0,"",Subcont!C37)</f>
        <v/>
      </c>
      <c r="E37" s="390"/>
      <c r="F37" s="390"/>
      <c r="G37" s="390"/>
      <c r="H37" s="350"/>
      <c r="I37" s="185">
        <f t="shared" si="0"/>
        <v>0</v>
      </c>
      <c r="J37" s="27"/>
      <c r="K37" s="255">
        <f t="shared" si="1"/>
        <v>0</v>
      </c>
      <c r="L37" s="184">
        <v>0.1</v>
      </c>
      <c r="M37" s="22">
        <f t="shared" si="2"/>
        <v>0.9</v>
      </c>
      <c r="O37" s="21">
        <f t="shared" si="3"/>
        <v>0</v>
      </c>
    </row>
    <row r="38" spans="1:15">
      <c r="A38" s="169"/>
      <c r="B38" s="349" t="str">
        <f>IF(Subcont!B38=0,"",Subcont!B38)</f>
        <v/>
      </c>
      <c r="C38" s="350"/>
      <c r="D38" s="349" t="str">
        <f>IF(Subcont!C38=0,"",Subcont!C38)</f>
        <v/>
      </c>
      <c r="E38" s="390"/>
      <c r="F38" s="390"/>
      <c r="G38" s="390"/>
      <c r="H38" s="350"/>
      <c r="I38" s="185">
        <f t="shared" si="0"/>
        <v>0</v>
      </c>
      <c r="J38" s="27"/>
      <c r="K38" s="255">
        <f t="shared" si="1"/>
        <v>0</v>
      </c>
      <c r="L38" s="184">
        <v>0.1</v>
      </c>
      <c r="M38" s="22">
        <f t="shared" si="2"/>
        <v>0.9</v>
      </c>
      <c r="O38" s="21">
        <f t="shared" si="3"/>
        <v>0</v>
      </c>
    </row>
    <row r="39" spans="1:15">
      <c r="A39" s="169"/>
      <c r="B39" s="349" t="str">
        <f>IF(Subcont!B39=0,"",Subcont!B39)</f>
        <v/>
      </c>
      <c r="C39" s="350"/>
      <c r="D39" s="349" t="str">
        <f>IF(Subcont!C39=0,"",Subcont!C39)</f>
        <v/>
      </c>
      <c r="E39" s="390"/>
      <c r="F39" s="390"/>
      <c r="G39" s="390"/>
      <c r="H39" s="350"/>
      <c r="I39" s="185">
        <f t="shared" si="0"/>
        <v>0</v>
      </c>
      <c r="J39" s="27"/>
      <c r="K39" s="255">
        <f t="shared" si="1"/>
        <v>0</v>
      </c>
      <c r="L39" s="184">
        <v>0.1</v>
      </c>
      <c r="M39" s="22">
        <f t="shared" si="2"/>
        <v>0.9</v>
      </c>
      <c r="O39" s="21">
        <f t="shared" si="3"/>
        <v>0</v>
      </c>
    </row>
    <row r="40" spans="1:15">
      <c r="A40" s="169"/>
      <c r="B40" s="349" t="str">
        <f>IF(Subcont!B40=0,"",Subcont!B40)</f>
        <v/>
      </c>
      <c r="C40" s="350"/>
      <c r="D40" s="349" t="str">
        <f>IF(Subcont!C40=0,"",Subcont!C40)</f>
        <v/>
      </c>
      <c r="E40" s="390"/>
      <c r="F40" s="390"/>
      <c r="G40" s="390"/>
      <c r="H40" s="350"/>
      <c r="I40" s="185">
        <f t="shared" si="0"/>
        <v>0</v>
      </c>
      <c r="J40" s="27"/>
      <c r="K40" s="255">
        <f t="shared" si="1"/>
        <v>0</v>
      </c>
      <c r="L40" s="184">
        <v>0.1</v>
      </c>
      <c r="M40" s="22">
        <f t="shared" si="2"/>
        <v>0.9</v>
      </c>
      <c r="O40" s="21">
        <f t="shared" si="3"/>
        <v>0</v>
      </c>
    </row>
    <row r="41" spans="1:15">
      <c r="A41" s="169"/>
      <c r="B41" s="349" t="str">
        <f>IF(Subcont!B41=0,"",Subcont!B41)</f>
        <v/>
      </c>
      <c r="C41" s="350"/>
      <c r="D41" s="349" t="str">
        <f>IF(Subcont!C41=0,"",Subcont!C41)</f>
        <v/>
      </c>
      <c r="E41" s="390"/>
      <c r="F41" s="390"/>
      <c r="G41" s="390"/>
      <c r="H41" s="350"/>
      <c r="I41" s="185">
        <f t="shared" si="0"/>
        <v>0</v>
      </c>
      <c r="J41" s="27"/>
      <c r="K41" s="255">
        <f t="shared" si="1"/>
        <v>0</v>
      </c>
      <c r="L41" s="184">
        <v>0.1</v>
      </c>
      <c r="M41" s="22">
        <f t="shared" si="2"/>
        <v>0.9</v>
      </c>
      <c r="O41" s="21">
        <f t="shared" si="3"/>
        <v>0</v>
      </c>
    </row>
    <row r="42" spans="1:15">
      <c r="A42" s="169"/>
      <c r="B42" s="349" t="str">
        <f>IF(Subcont!B42=0,"",Subcont!B42)</f>
        <v/>
      </c>
      <c r="C42" s="350"/>
      <c r="D42" s="349" t="str">
        <f>IF(Subcont!C42=0,"",Subcont!C42)</f>
        <v/>
      </c>
      <c r="E42" s="390"/>
      <c r="F42" s="390"/>
      <c r="G42" s="390"/>
      <c r="H42" s="350"/>
      <c r="I42" s="185">
        <f t="shared" si="0"/>
        <v>0</v>
      </c>
      <c r="J42" s="27"/>
      <c r="K42" s="255">
        <f t="shared" si="1"/>
        <v>0</v>
      </c>
      <c r="L42" s="184">
        <v>0.1</v>
      </c>
      <c r="M42" s="22">
        <f t="shared" si="2"/>
        <v>0.9</v>
      </c>
      <c r="O42" s="21">
        <f t="shared" si="3"/>
        <v>0</v>
      </c>
    </row>
    <row r="43" spans="1:15">
      <c r="A43" s="169"/>
      <c r="B43" s="349" t="str">
        <f>IF(Subcont!B43=0,"",Subcont!B43)</f>
        <v/>
      </c>
      <c r="C43" s="350"/>
      <c r="D43" s="349" t="str">
        <f>IF(Subcont!C43=0,"",Subcont!C43)</f>
        <v/>
      </c>
      <c r="E43" s="390"/>
      <c r="F43" s="390"/>
      <c r="G43" s="390"/>
      <c r="H43" s="350"/>
      <c r="I43" s="185">
        <f t="shared" si="0"/>
        <v>0</v>
      </c>
      <c r="J43" s="27"/>
      <c r="K43" s="255">
        <f t="shared" si="1"/>
        <v>0</v>
      </c>
      <c r="L43" s="184">
        <v>0.1</v>
      </c>
      <c r="M43" s="22">
        <f t="shared" si="2"/>
        <v>0.9</v>
      </c>
      <c r="O43" s="21">
        <f t="shared" si="3"/>
        <v>0</v>
      </c>
    </row>
    <row r="44" spans="1:15">
      <c r="A44" s="169"/>
      <c r="B44" s="349" t="str">
        <f>IF(Subcont!B44=0,"",Subcont!B44)</f>
        <v/>
      </c>
      <c r="C44" s="350"/>
      <c r="D44" s="349" t="str">
        <f>IF(Subcont!C44=0,"",Subcont!C44)</f>
        <v/>
      </c>
      <c r="E44" s="390"/>
      <c r="F44" s="390"/>
      <c r="G44" s="390"/>
      <c r="H44" s="350"/>
      <c r="I44" s="185">
        <f t="shared" si="0"/>
        <v>0</v>
      </c>
      <c r="J44" s="27"/>
      <c r="K44" s="255">
        <f t="shared" si="1"/>
        <v>0</v>
      </c>
      <c r="L44" s="184">
        <v>0.1</v>
      </c>
      <c r="M44" s="22">
        <f t="shared" si="2"/>
        <v>0.9</v>
      </c>
      <c r="O44" s="21">
        <f t="shared" si="3"/>
        <v>0</v>
      </c>
    </row>
    <row r="45" spans="1:15">
      <c r="A45" s="169"/>
      <c r="B45" s="349" t="str">
        <f>IF(Subcont!B45=0,"",Subcont!B45)</f>
        <v/>
      </c>
      <c r="C45" s="350"/>
      <c r="D45" s="349" t="str">
        <f>IF(Subcont!C45=0,"",Subcont!C45)</f>
        <v/>
      </c>
      <c r="E45" s="390"/>
      <c r="F45" s="390"/>
      <c r="G45" s="390"/>
      <c r="H45" s="350"/>
      <c r="I45" s="185">
        <f t="shared" si="0"/>
        <v>0</v>
      </c>
      <c r="J45" s="27"/>
      <c r="K45" s="255">
        <f t="shared" si="1"/>
        <v>0</v>
      </c>
      <c r="L45" s="184">
        <v>0.1</v>
      </c>
      <c r="M45" s="22">
        <f t="shared" si="2"/>
        <v>0.9</v>
      </c>
      <c r="O45" s="21">
        <f t="shared" si="3"/>
        <v>0</v>
      </c>
    </row>
    <row r="46" spans="1:15">
      <c r="A46" s="169"/>
      <c r="B46" s="349" t="str">
        <f>IF(Subcont!B46=0,"",Subcont!B46)</f>
        <v/>
      </c>
      <c r="C46" s="350"/>
      <c r="D46" s="349" t="str">
        <f>IF(Subcont!C46=0,"",Subcont!C46)</f>
        <v/>
      </c>
      <c r="E46" s="390"/>
      <c r="F46" s="390"/>
      <c r="G46" s="390"/>
      <c r="H46" s="350"/>
      <c r="I46" s="185">
        <f t="shared" si="0"/>
        <v>0</v>
      </c>
      <c r="J46" s="27"/>
      <c r="K46" s="255">
        <f t="shared" si="1"/>
        <v>0</v>
      </c>
      <c r="L46" s="184">
        <v>0.1</v>
      </c>
      <c r="M46" s="22">
        <f t="shared" si="2"/>
        <v>0.9</v>
      </c>
      <c r="O46" s="21">
        <f t="shared" si="3"/>
        <v>0</v>
      </c>
    </row>
    <row r="47" spans="1:15">
      <c r="A47" s="169"/>
      <c r="B47" s="349" t="str">
        <f>IF(Subcont!B47=0,"",Subcont!B47)</f>
        <v/>
      </c>
      <c r="C47" s="350"/>
      <c r="D47" s="349" t="str">
        <f>IF(Subcont!C47=0,"",Subcont!C47)</f>
        <v/>
      </c>
      <c r="E47" s="390"/>
      <c r="F47" s="390"/>
      <c r="G47" s="390"/>
      <c r="H47" s="350"/>
      <c r="I47" s="185">
        <f t="shared" si="0"/>
        <v>0</v>
      </c>
      <c r="J47" s="27"/>
      <c r="K47" s="255">
        <f t="shared" si="1"/>
        <v>0</v>
      </c>
      <c r="L47" s="184">
        <v>0.1</v>
      </c>
      <c r="M47" s="22">
        <f t="shared" si="2"/>
        <v>0.9</v>
      </c>
      <c r="O47" s="21">
        <f t="shared" si="3"/>
        <v>0</v>
      </c>
    </row>
    <row r="48" spans="1:15">
      <c r="A48" s="169"/>
      <c r="B48" s="349" t="str">
        <f>IF(Subcont!B48=0,"",Subcont!B48)</f>
        <v/>
      </c>
      <c r="C48" s="350"/>
      <c r="D48" s="349" t="str">
        <f>IF(Subcont!C48=0,"",Subcont!C48)</f>
        <v/>
      </c>
      <c r="E48" s="390"/>
      <c r="F48" s="390"/>
      <c r="G48" s="390"/>
      <c r="H48" s="350"/>
      <c r="I48" s="185">
        <f t="shared" si="0"/>
        <v>0</v>
      </c>
      <c r="J48" s="27"/>
      <c r="K48" s="255">
        <f t="shared" si="1"/>
        <v>0</v>
      </c>
      <c r="L48" s="184">
        <v>0.1</v>
      </c>
      <c r="M48" s="22">
        <f t="shared" si="2"/>
        <v>0.9</v>
      </c>
      <c r="O48" s="21">
        <f t="shared" si="3"/>
        <v>0</v>
      </c>
    </row>
    <row r="49" spans="1:15">
      <c r="A49" s="169"/>
      <c r="B49" s="349" t="str">
        <f>IF(Subcont!B49=0,"",Subcont!B49)</f>
        <v/>
      </c>
      <c r="C49" s="350"/>
      <c r="D49" s="349" t="str">
        <f>IF(Subcont!C49=0,"",Subcont!C49)</f>
        <v/>
      </c>
      <c r="E49" s="390"/>
      <c r="F49" s="390"/>
      <c r="G49" s="390"/>
      <c r="H49" s="350"/>
      <c r="I49" s="185">
        <f t="shared" si="0"/>
        <v>0</v>
      </c>
      <c r="J49" s="27"/>
      <c r="K49" s="255">
        <f t="shared" si="1"/>
        <v>0</v>
      </c>
      <c r="L49" s="184">
        <v>0.1</v>
      </c>
      <c r="M49" s="22">
        <f t="shared" si="2"/>
        <v>0.9</v>
      </c>
      <c r="O49" s="21">
        <f t="shared" si="3"/>
        <v>0</v>
      </c>
    </row>
    <row r="50" spans="1:15">
      <c r="A50" s="169"/>
      <c r="B50" s="349" t="str">
        <f>IF(Subcont!B50=0,"",Subcont!B50)</f>
        <v/>
      </c>
      <c r="C50" s="350"/>
      <c r="D50" s="349" t="str">
        <f>IF(Subcont!C50=0,"",Subcont!C50)</f>
        <v/>
      </c>
      <c r="E50" s="390"/>
      <c r="F50" s="390"/>
      <c r="G50" s="390"/>
      <c r="H50" s="350"/>
      <c r="I50" s="185">
        <f t="shared" si="0"/>
        <v>0</v>
      </c>
      <c r="J50" s="27"/>
      <c r="K50" s="255">
        <f t="shared" si="1"/>
        <v>0</v>
      </c>
      <c r="L50" s="184">
        <v>0.1</v>
      </c>
      <c r="M50" s="22">
        <f t="shared" si="2"/>
        <v>0.9</v>
      </c>
      <c r="O50" s="21">
        <f t="shared" si="3"/>
        <v>0</v>
      </c>
    </row>
    <row r="51" spans="1:15">
      <c r="A51" s="169"/>
      <c r="B51" s="349" t="str">
        <f>IF(Subcont!B51=0,"",Subcont!B51)</f>
        <v/>
      </c>
      <c r="C51" s="350"/>
      <c r="D51" s="349" t="str">
        <f>IF(Subcont!C51=0,"",Subcont!C51)</f>
        <v/>
      </c>
      <c r="E51" s="390"/>
      <c r="F51" s="390"/>
      <c r="G51" s="390"/>
      <c r="H51" s="350"/>
      <c r="I51" s="185">
        <f t="shared" si="0"/>
        <v>0</v>
      </c>
      <c r="J51" s="27"/>
      <c r="K51" s="255">
        <f t="shared" si="1"/>
        <v>0</v>
      </c>
      <c r="L51" s="184">
        <v>0.1</v>
      </c>
      <c r="M51" s="22">
        <f t="shared" si="2"/>
        <v>0.9</v>
      </c>
      <c r="O51" s="21">
        <f t="shared" si="3"/>
        <v>0</v>
      </c>
    </row>
    <row r="52" spans="1:15">
      <c r="A52" s="169"/>
      <c r="B52" s="349" t="str">
        <f>IF(Subcont!B52=0,"",Subcont!B52)</f>
        <v/>
      </c>
      <c r="C52" s="350"/>
      <c r="D52" s="349" t="str">
        <f>IF(Subcont!C52=0,"",Subcont!C52)</f>
        <v/>
      </c>
      <c r="E52" s="390"/>
      <c r="F52" s="390"/>
      <c r="G52" s="390"/>
      <c r="H52" s="350"/>
      <c r="I52" s="185">
        <f t="shared" si="0"/>
        <v>0</v>
      </c>
      <c r="J52" s="27"/>
      <c r="K52" s="255">
        <f t="shared" si="1"/>
        <v>0</v>
      </c>
      <c r="L52" s="184">
        <v>0.1</v>
      </c>
      <c r="M52" s="22">
        <f t="shared" si="2"/>
        <v>0.9</v>
      </c>
      <c r="O52" s="21">
        <f t="shared" si="3"/>
        <v>0</v>
      </c>
    </row>
    <row r="53" spans="1:15">
      <c r="A53" s="169"/>
      <c r="B53" s="349" t="str">
        <f>IF(Subcont!B53=0,"",Subcont!B53)</f>
        <v/>
      </c>
      <c r="C53" s="350"/>
      <c r="D53" s="349" t="str">
        <f>IF(Subcont!C53=0,"",Subcont!C53)</f>
        <v/>
      </c>
      <c r="E53" s="390"/>
      <c r="F53" s="390"/>
      <c r="G53" s="390"/>
      <c r="H53" s="350"/>
      <c r="I53" s="185">
        <f t="shared" si="0"/>
        <v>0</v>
      </c>
      <c r="J53" s="27"/>
      <c r="K53" s="255">
        <f t="shared" si="1"/>
        <v>0</v>
      </c>
      <c r="L53" s="184">
        <v>0.1</v>
      </c>
      <c r="M53" s="22">
        <f t="shared" si="2"/>
        <v>0.9</v>
      </c>
      <c r="O53" s="21">
        <f t="shared" si="3"/>
        <v>0</v>
      </c>
    </row>
    <row r="55" spans="1:15" ht="13.5" customHeight="1" thickBot="1">
      <c r="H55" s="1" t="s">
        <v>52</v>
      </c>
      <c r="I55" s="167">
        <f>SUM(I9:I53)</f>
        <v>0</v>
      </c>
      <c r="J55" s="172"/>
      <c r="K55" s="172"/>
      <c r="L55" s="415" t="s">
        <v>101</v>
      </c>
      <c r="M55" s="415"/>
      <c r="N55" s="415"/>
      <c r="O55" s="26">
        <f>SUM(O9:O53)</f>
        <v>0</v>
      </c>
    </row>
    <row r="56" spans="1:15">
      <c r="A56" s="32"/>
    </row>
    <row r="57" spans="1:15" ht="13.5" customHeight="1" thickBot="1">
      <c r="G57" s="415" t="str">
        <f>IF(K4="","TAX RATE NOT FILLED IN","")</f>
        <v>TAX RATE NOT FILLED IN</v>
      </c>
      <c r="H57" s="415"/>
      <c r="I57" s="415"/>
      <c r="L57" s="414" t="s">
        <v>196</v>
      </c>
      <c r="M57" s="414"/>
      <c r="N57" s="414"/>
      <c r="O57" s="26">
        <f>I55-O55</f>
        <v>0</v>
      </c>
    </row>
    <row r="59" spans="1:15" ht="13.5" thickBot="1">
      <c r="L59" s="414" t="s">
        <v>192</v>
      </c>
      <c r="M59" s="414"/>
      <c r="N59" s="414"/>
      <c r="O59" s="177">
        <f>IF(O57=0,0,O57/I55)</f>
        <v>0</v>
      </c>
    </row>
  </sheetData>
  <sheetProtection sheet="1" objects="1" scenarios="1" selectLockedCells="1"/>
  <mergeCells count="106">
    <mergeCell ref="G57:I57"/>
    <mergeCell ref="O7:O8"/>
    <mergeCell ref="L57:N57"/>
    <mergeCell ref="L59:N59"/>
    <mergeCell ref="L55:N55"/>
    <mergeCell ref="K7:K8"/>
    <mergeCell ref="L7:L8"/>
    <mergeCell ref="M7:M8"/>
    <mergeCell ref="J7:J8"/>
    <mergeCell ref="D52:H52"/>
    <mergeCell ref="B46:C46"/>
    <mergeCell ref="D46:H46"/>
    <mergeCell ref="D47:H47"/>
    <mergeCell ref="B48:C48"/>
    <mergeCell ref="D48:H48"/>
    <mergeCell ref="B47:C4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45:H45"/>
    <mergeCell ref="B36:C36"/>
    <mergeCell ref="D36:H36"/>
    <mergeCell ref="B33:C33"/>
    <mergeCell ref="D33:H33"/>
    <mergeCell ref="B34:C34"/>
    <mergeCell ref="D34:H34"/>
    <mergeCell ref="D43:H43"/>
    <mergeCell ref="B44:C44"/>
    <mergeCell ref="D44:H44"/>
    <mergeCell ref="B41:C41"/>
    <mergeCell ref="D41:H41"/>
    <mergeCell ref="B42:C42"/>
    <mergeCell ref="D42:H42"/>
    <mergeCell ref="B43:C43"/>
    <mergeCell ref="B37:C37"/>
    <mergeCell ref="D37:H37"/>
    <mergeCell ref="B38:C38"/>
    <mergeCell ref="D38:H38"/>
    <mergeCell ref="B39:C39"/>
    <mergeCell ref="D39:H39"/>
    <mergeCell ref="B40:C40"/>
    <mergeCell ref="D40:H40"/>
    <mergeCell ref="B31:C31"/>
    <mergeCell ref="D31:H31"/>
    <mergeCell ref="B32:C32"/>
    <mergeCell ref="D32:H32"/>
    <mergeCell ref="B29:C29"/>
    <mergeCell ref="D29:H29"/>
    <mergeCell ref="B30:C30"/>
    <mergeCell ref="D30:H30"/>
    <mergeCell ref="B35:C35"/>
    <mergeCell ref="D35:H35"/>
    <mergeCell ref="B24:C24"/>
    <mergeCell ref="D24:H24"/>
    <mergeCell ref="B21:C21"/>
    <mergeCell ref="D21:H21"/>
    <mergeCell ref="B22:C22"/>
    <mergeCell ref="D22:H22"/>
    <mergeCell ref="B27:C27"/>
    <mergeCell ref="D27:H27"/>
    <mergeCell ref="B28:C28"/>
    <mergeCell ref="D28:H28"/>
    <mergeCell ref="B25:C25"/>
    <mergeCell ref="D25:H25"/>
    <mergeCell ref="B26:C26"/>
    <mergeCell ref="D26:H26"/>
    <mergeCell ref="B19:C19"/>
    <mergeCell ref="D19:H19"/>
    <mergeCell ref="B20:C20"/>
    <mergeCell ref="D20:H20"/>
    <mergeCell ref="B17:C17"/>
    <mergeCell ref="D17:H17"/>
    <mergeCell ref="B18:C18"/>
    <mergeCell ref="D18:H18"/>
    <mergeCell ref="B23:C23"/>
    <mergeCell ref="D23:H23"/>
    <mergeCell ref="B12:C12"/>
    <mergeCell ref="D12:H12"/>
    <mergeCell ref="B9:C9"/>
    <mergeCell ref="D9:H9"/>
    <mergeCell ref="B10:C10"/>
    <mergeCell ref="D10:H10"/>
    <mergeCell ref="B15:C15"/>
    <mergeCell ref="D15:H15"/>
    <mergeCell ref="B16:C16"/>
    <mergeCell ref="D16:H16"/>
    <mergeCell ref="B13:C13"/>
    <mergeCell ref="D13:H13"/>
    <mergeCell ref="B14:C14"/>
    <mergeCell ref="D14:H14"/>
    <mergeCell ref="B8:C8"/>
    <mergeCell ref="D8:H8"/>
    <mergeCell ref="A1:I1"/>
    <mergeCell ref="C3:D3"/>
    <mergeCell ref="C5:D5"/>
    <mergeCell ref="B7:C7"/>
    <mergeCell ref="D7:H7"/>
    <mergeCell ref="B11:C11"/>
    <mergeCell ref="D11:H11"/>
  </mergeCells>
  <phoneticPr fontId="0" type="noConversion"/>
  <conditionalFormatting sqref="D9:H53">
    <cfRule type="expression" dxfId="2" priority="52" stopIfTrue="1">
      <formula>AND($B$9&gt;"",$J$9="")</formula>
    </cfRule>
  </conditionalFormatting>
  <conditionalFormatting sqref="G57:I57">
    <cfRule type="cellIs" dxfId="1" priority="48" stopIfTrue="1" operator="equal">
      <formula>"TAX RATE NOT FILLED IN"</formula>
    </cfRule>
  </conditionalFormatting>
  <conditionalFormatting sqref="H56:I56">
    <cfRule type="cellIs" dxfId="0" priority="49" stopIfTrue="1" operator="equal">
      <formula>"TAX NOT FILLED IN"</formula>
    </cfRule>
  </conditionalFormatting>
  <conditionalFormatting sqref="K4">
    <cfRule type="expression" priority="53" stopIfTrue="1">
      <formula>AND($K$4="",$I$55&gt;0)</formula>
    </cfRule>
  </conditionalFormatting>
  <pageMargins left="0.75" right="0.75" top="0.5" bottom="0.5" header="0.5" footer="0.5"/>
  <pageSetup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fitToPage="1"/>
  </sheetPr>
  <dimension ref="A1:U76"/>
  <sheetViews>
    <sheetView topLeftCell="A7" zoomScale="70" workbookViewId="0">
      <selection activeCell="G18" sqref="G18"/>
    </sheetView>
  </sheetViews>
  <sheetFormatPr defaultRowHeight="11.25"/>
  <cols>
    <col min="1" max="1" width="14" style="56" customWidth="1"/>
    <col min="2" max="2" width="8.85546875" style="56" customWidth="1"/>
    <col min="3" max="4" width="8.7109375" style="56" customWidth="1"/>
    <col min="5" max="6" width="8.85546875" style="56" customWidth="1"/>
    <col min="7" max="7" width="8.7109375" style="57" customWidth="1"/>
    <col min="8" max="8" width="8.7109375" style="56" customWidth="1"/>
    <col min="9" max="9" width="8.85546875" style="56" customWidth="1"/>
    <col min="10" max="11" width="9.28515625" style="56" customWidth="1"/>
    <col min="12" max="13" width="8.85546875" style="56" customWidth="1"/>
    <col min="14" max="14" width="9.28515625" style="56" customWidth="1"/>
    <col min="15" max="18" width="9.7109375" style="56" customWidth="1"/>
    <col min="19" max="19" width="11.140625" style="56" customWidth="1"/>
    <col min="20" max="21" width="11.7109375" style="56" customWidth="1"/>
    <col min="22" max="16384" width="9.140625" style="56"/>
  </cols>
  <sheetData>
    <row r="1" spans="1:17" ht="20.100000000000001" customHeight="1">
      <c r="H1" s="465" t="s">
        <v>118</v>
      </c>
      <c r="I1" s="465"/>
      <c r="J1" s="465"/>
      <c r="K1" s="465"/>
      <c r="L1" s="465"/>
      <c r="M1" s="465"/>
      <c r="N1" s="465"/>
      <c r="O1" s="465"/>
    </row>
    <row r="2" spans="1:17" ht="20.100000000000001" customHeight="1">
      <c r="H2" s="58"/>
      <c r="I2" s="58"/>
      <c r="J2" s="58"/>
      <c r="K2" s="58"/>
      <c r="L2" s="58"/>
      <c r="M2" s="58"/>
      <c r="N2" s="58"/>
      <c r="O2" s="58"/>
    </row>
    <row r="3" spans="1:17" ht="20.100000000000001" customHeight="1">
      <c r="H3" s="58"/>
      <c r="I3" s="58"/>
      <c r="J3" s="58"/>
      <c r="K3" s="58"/>
      <c r="L3" s="58"/>
      <c r="M3" s="58"/>
      <c r="N3" s="58"/>
      <c r="O3" s="58"/>
    </row>
    <row r="4" spans="1:17" ht="20.100000000000001" customHeight="1"/>
    <row r="5" spans="1:17" ht="20.100000000000001" customHeight="1">
      <c r="A5" s="58"/>
      <c r="B5" s="16"/>
      <c r="C5" s="16"/>
      <c r="D5" s="16"/>
      <c r="E5" s="16"/>
      <c r="F5" s="16"/>
      <c r="G5" s="16"/>
      <c r="H5" s="16"/>
      <c r="I5" s="16"/>
      <c r="J5" s="466" t="s">
        <v>119</v>
      </c>
      <c r="K5" s="466"/>
      <c r="L5" s="466"/>
      <c r="M5" s="466"/>
      <c r="N5" s="16"/>
      <c r="O5" s="16"/>
    </row>
    <row r="6" spans="1:17" ht="20.100000000000001" customHeight="1">
      <c r="A6" s="59" t="s">
        <v>10</v>
      </c>
      <c r="B6" s="60"/>
      <c r="C6" s="60"/>
      <c r="D6" s="60"/>
      <c r="E6" s="60"/>
      <c r="F6" s="60"/>
      <c r="H6" s="61"/>
      <c r="I6" s="61"/>
    </row>
    <row r="7" spans="1:17" ht="20.100000000000001" customHeight="1">
      <c r="A7" s="59"/>
      <c r="B7" s="468" t="s">
        <v>120</v>
      </c>
      <c r="C7" s="390"/>
      <c r="D7" s="390"/>
      <c r="E7" s="350"/>
      <c r="F7" s="462" t="s">
        <v>13</v>
      </c>
      <c r="G7" s="463"/>
      <c r="H7" s="463"/>
      <c r="I7" s="463"/>
      <c r="J7" s="463"/>
      <c r="K7" s="463"/>
      <c r="L7" s="463"/>
      <c r="M7" s="463"/>
      <c r="N7" s="463"/>
      <c r="O7" s="463"/>
      <c r="P7" s="463"/>
      <c r="Q7" s="464"/>
    </row>
    <row r="8" spans="1:17" ht="20.100000000000001" customHeight="1">
      <c r="B8" s="62" t="s">
        <v>121</v>
      </c>
      <c r="C8" s="63" t="s">
        <v>122</v>
      </c>
      <c r="D8" s="64" t="s">
        <v>123</v>
      </c>
      <c r="E8" s="63" t="s">
        <v>124</v>
      </c>
      <c r="F8" s="64" t="s">
        <v>125</v>
      </c>
      <c r="G8" s="63" t="s">
        <v>126</v>
      </c>
      <c r="H8" s="64" t="s">
        <v>127</v>
      </c>
      <c r="I8" s="65" t="s">
        <v>128</v>
      </c>
      <c r="J8" s="66" t="s">
        <v>129</v>
      </c>
      <c r="K8" s="65" t="s">
        <v>130</v>
      </c>
      <c r="L8" s="66" t="s">
        <v>131</v>
      </c>
      <c r="M8" s="65" t="s">
        <v>132</v>
      </c>
      <c r="N8" s="66" t="s">
        <v>133</v>
      </c>
      <c r="O8" s="63" t="s">
        <v>134</v>
      </c>
      <c r="P8" s="64" t="s">
        <v>135</v>
      </c>
      <c r="Q8" s="67"/>
    </row>
    <row r="9" spans="1:17" ht="20.100000000000001" customHeight="1">
      <c r="B9" s="68" t="s">
        <v>136</v>
      </c>
      <c r="C9" s="63"/>
      <c r="D9" s="69"/>
      <c r="E9" s="63" t="s">
        <v>137</v>
      </c>
      <c r="F9" s="69" t="s">
        <v>138</v>
      </c>
      <c r="G9" s="63" t="s">
        <v>137</v>
      </c>
      <c r="H9" s="69" t="s">
        <v>126</v>
      </c>
      <c r="I9" s="70"/>
      <c r="J9" s="69" t="s">
        <v>139</v>
      </c>
      <c r="K9" s="63" t="s">
        <v>140</v>
      </c>
      <c r="L9" s="69"/>
      <c r="M9" s="63" t="s">
        <v>141</v>
      </c>
      <c r="N9" s="69" t="s">
        <v>130</v>
      </c>
      <c r="O9" s="63" t="s">
        <v>142</v>
      </c>
      <c r="P9" s="69" t="s">
        <v>143</v>
      </c>
      <c r="Q9" s="71"/>
    </row>
    <row r="10" spans="1:17" ht="20.100000000000001" customHeight="1">
      <c r="A10" s="72"/>
      <c r="B10" s="62"/>
      <c r="C10" s="73"/>
      <c r="D10" s="64"/>
      <c r="E10" s="74"/>
      <c r="F10" s="75"/>
      <c r="G10" s="76"/>
      <c r="H10" s="77"/>
      <c r="I10" s="76"/>
      <c r="J10" s="77"/>
      <c r="K10" s="76"/>
      <c r="L10" s="78"/>
      <c r="M10" s="79"/>
      <c r="N10" s="78"/>
      <c r="O10" s="79"/>
      <c r="P10" s="67"/>
      <c r="Q10" s="67"/>
    </row>
    <row r="11" spans="1:17" ht="20.100000000000001" customHeight="1">
      <c r="A11" s="80" t="s">
        <v>144</v>
      </c>
      <c r="B11" s="81">
        <v>0.75</v>
      </c>
      <c r="C11" s="82">
        <v>0.9</v>
      </c>
      <c r="D11" s="83">
        <v>2.25</v>
      </c>
      <c r="E11" s="84">
        <v>2.25</v>
      </c>
      <c r="F11" s="85"/>
      <c r="G11" s="86"/>
      <c r="H11" s="87"/>
      <c r="I11" s="88"/>
      <c r="J11" s="89"/>
      <c r="K11" s="88"/>
      <c r="L11" s="85"/>
      <c r="M11" s="90"/>
      <c r="N11" s="85"/>
      <c r="O11" s="91"/>
      <c r="P11" s="92"/>
      <c r="Q11" s="92"/>
    </row>
    <row r="12" spans="1:17" ht="20.100000000000001" customHeight="1">
      <c r="A12" s="93"/>
      <c r="B12" s="68"/>
      <c r="C12" s="73"/>
      <c r="D12" s="64"/>
      <c r="E12" s="74"/>
      <c r="F12" s="75"/>
      <c r="G12" s="94"/>
      <c r="H12" s="62"/>
      <c r="I12" s="74"/>
      <c r="J12" s="64"/>
      <c r="K12" s="74"/>
      <c r="L12" s="75"/>
      <c r="M12" s="95"/>
      <c r="N12" s="75"/>
      <c r="O12" s="79"/>
      <c r="P12" s="67"/>
      <c r="Q12" s="67"/>
    </row>
    <row r="13" spans="1:17" ht="20.100000000000001" customHeight="1">
      <c r="A13" s="80" t="s">
        <v>145</v>
      </c>
      <c r="B13" s="87"/>
      <c r="C13" s="96"/>
      <c r="D13" s="89"/>
      <c r="E13" s="88"/>
      <c r="F13" s="97">
        <v>25</v>
      </c>
      <c r="G13" s="98">
        <v>55</v>
      </c>
      <c r="H13" s="99">
        <v>25</v>
      </c>
      <c r="I13" s="100">
        <v>15</v>
      </c>
      <c r="J13" s="101">
        <v>50</v>
      </c>
      <c r="K13" s="100">
        <v>15</v>
      </c>
      <c r="L13" s="102">
        <v>15</v>
      </c>
      <c r="M13" s="103">
        <v>50</v>
      </c>
      <c r="N13" s="102">
        <v>35</v>
      </c>
      <c r="O13" s="100">
        <v>15</v>
      </c>
      <c r="P13" s="99">
        <v>25</v>
      </c>
      <c r="Q13" s="92"/>
    </row>
    <row r="14" spans="1:17" ht="20.100000000000001" customHeight="1">
      <c r="A14" s="104"/>
      <c r="B14" s="105"/>
      <c r="C14" s="105"/>
      <c r="D14" s="106"/>
      <c r="E14" s="106"/>
      <c r="F14" s="106"/>
      <c r="G14" s="107"/>
      <c r="H14" s="108"/>
      <c r="I14" s="108"/>
      <c r="J14" s="63"/>
      <c r="K14" s="63"/>
      <c r="L14" s="63"/>
      <c r="M14" s="105"/>
      <c r="N14" s="105"/>
      <c r="O14" s="105"/>
    </row>
    <row r="15" spans="1:17" ht="20.100000000000001" customHeight="1">
      <c r="A15" s="104"/>
      <c r="B15" s="105"/>
      <c r="C15" s="105"/>
      <c r="D15" s="106"/>
      <c r="E15" s="106"/>
      <c r="F15" s="106"/>
      <c r="G15" s="107"/>
      <c r="H15" s="108"/>
      <c r="I15" s="108"/>
      <c r="J15" s="63"/>
      <c r="K15" s="63"/>
      <c r="L15" s="63"/>
      <c r="M15" s="105"/>
      <c r="N15" s="105"/>
      <c r="O15" s="105"/>
    </row>
    <row r="16" spans="1:17" ht="20.100000000000001" customHeight="1">
      <c r="A16" s="104"/>
      <c r="B16" s="105"/>
      <c r="C16" s="105"/>
      <c r="D16" s="106"/>
      <c r="E16" s="106"/>
      <c r="F16" s="106"/>
      <c r="G16" s="107"/>
      <c r="H16" s="108"/>
      <c r="I16" s="108"/>
      <c r="J16" s="63"/>
      <c r="K16" s="63"/>
      <c r="L16" s="63"/>
      <c r="M16" s="105"/>
      <c r="N16" s="105"/>
      <c r="O16" s="105"/>
    </row>
    <row r="17" spans="1:21" ht="20.100000000000001" customHeight="1">
      <c r="A17" s="104"/>
      <c r="B17" s="105"/>
      <c r="C17" s="105"/>
      <c r="D17" s="106"/>
      <c r="E17" s="106"/>
      <c r="F17" s="106"/>
      <c r="G17" s="107"/>
      <c r="H17" s="108"/>
      <c r="I17" s="108"/>
      <c r="J17" s="63"/>
      <c r="K17" s="63"/>
      <c r="L17" s="63"/>
      <c r="M17" s="105"/>
      <c r="N17" s="105"/>
      <c r="O17" s="105"/>
    </row>
    <row r="18" spans="1:21" ht="20.100000000000001" customHeight="1">
      <c r="A18" s="104"/>
      <c r="B18" s="105"/>
      <c r="C18" s="105"/>
      <c r="D18" s="106"/>
      <c r="E18" s="106"/>
      <c r="F18" s="106"/>
      <c r="G18" s="107"/>
      <c r="H18" s="108"/>
      <c r="I18" s="108"/>
      <c r="J18" s="63"/>
      <c r="K18" s="63"/>
      <c r="L18" s="63"/>
      <c r="M18" s="105"/>
      <c r="N18" s="105"/>
      <c r="O18" s="105"/>
    </row>
    <row r="19" spans="1:21" ht="20.100000000000001" customHeight="1">
      <c r="A19" s="104"/>
      <c r="B19" s="105"/>
      <c r="C19" s="105"/>
      <c r="D19" s="106"/>
      <c r="E19" s="106"/>
      <c r="F19" s="106"/>
      <c r="G19" s="107"/>
      <c r="H19" s="108"/>
      <c r="I19" s="108"/>
      <c r="J19" s="466" t="s">
        <v>146</v>
      </c>
      <c r="K19" s="467"/>
      <c r="L19" s="467"/>
      <c r="M19" s="467"/>
      <c r="N19" s="105"/>
      <c r="O19" s="105"/>
    </row>
    <row r="20" spans="1:21" ht="20.100000000000001" customHeight="1">
      <c r="A20" s="104"/>
      <c r="B20" s="105"/>
      <c r="C20" s="105"/>
      <c r="D20" s="106"/>
      <c r="E20" s="106"/>
      <c r="F20" s="106"/>
      <c r="G20" s="107"/>
      <c r="H20" s="108"/>
      <c r="I20" s="86"/>
      <c r="J20" s="88"/>
      <c r="K20" s="88"/>
      <c r="L20" s="88"/>
      <c r="M20" s="90"/>
      <c r="N20" s="90"/>
      <c r="O20" s="90"/>
      <c r="P20" s="109"/>
      <c r="Q20" s="109"/>
      <c r="R20" s="109"/>
      <c r="S20" s="109"/>
      <c r="T20" s="109"/>
      <c r="U20" s="109"/>
    </row>
    <row r="21" spans="1:21" ht="20.100000000000001" customHeight="1">
      <c r="A21" s="104"/>
      <c r="B21" s="462" t="s">
        <v>147</v>
      </c>
      <c r="C21" s="390"/>
      <c r="D21" s="390"/>
      <c r="E21" s="390"/>
      <c r="F21" s="390"/>
      <c r="G21" s="390"/>
      <c r="H21" s="390"/>
      <c r="I21" s="68" t="s">
        <v>124</v>
      </c>
      <c r="J21" s="63" t="s">
        <v>148</v>
      </c>
      <c r="K21" s="69" t="s">
        <v>149</v>
      </c>
      <c r="L21" s="63" t="s">
        <v>150</v>
      </c>
      <c r="M21" s="69" t="s">
        <v>150</v>
      </c>
      <c r="N21" s="462" t="s">
        <v>151</v>
      </c>
      <c r="O21" s="390"/>
      <c r="P21" s="390"/>
      <c r="Q21" s="462" t="s">
        <v>152</v>
      </c>
      <c r="R21" s="463"/>
      <c r="S21" s="463"/>
      <c r="T21" s="463"/>
      <c r="U21" s="464"/>
    </row>
    <row r="22" spans="1:21" ht="20.100000000000001" customHeight="1">
      <c r="A22" s="104"/>
      <c r="B22" s="64" t="s">
        <v>153</v>
      </c>
      <c r="C22" s="63" t="s">
        <v>154</v>
      </c>
      <c r="D22" s="64" t="s">
        <v>155</v>
      </c>
      <c r="E22" s="63" t="s">
        <v>156</v>
      </c>
      <c r="F22" s="63" t="s">
        <v>220</v>
      </c>
      <c r="G22" s="110" t="s">
        <v>18</v>
      </c>
      <c r="H22" s="108" t="s">
        <v>19</v>
      </c>
      <c r="I22" s="68" t="s">
        <v>137</v>
      </c>
      <c r="J22" s="63" t="s">
        <v>157</v>
      </c>
      <c r="K22" s="69" t="s">
        <v>158</v>
      </c>
      <c r="L22" s="63" t="s">
        <v>159</v>
      </c>
      <c r="M22" s="69" t="s">
        <v>160</v>
      </c>
      <c r="N22" s="63" t="s">
        <v>161</v>
      </c>
      <c r="O22" s="69" t="s">
        <v>162</v>
      </c>
      <c r="P22" s="63" t="s">
        <v>163</v>
      </c>
      <c r="Q22" s="69" t="s">
        <v>164</v>
      </c>
      <c r="R22" s="63" t="s">
        <v>165</v>
      </c>
      <c r="S22" s="69" t="s">
        <v>166</v>
      </c>
      <c r="T22" s="63" t="s">
        <v>167</v>
      </c>
      <c r="U22" s="69" t="s">
        <v>168</v>
      </c>
    </row>
    <row r="23" spans="1:21" ht="20.100000000000001" customHeight="1">
      <c r="A23" s="104"/>
      <c r="B23" s="69" t="s">
        <v>169</v>
      </c>
      <c r="C23" s="63" t="s">
        <v>170</v>
      </c>
      <c r="D23" s="69" t="s">
        <v>171</v>
      </c>
      <c r="E23" s="63" t="s">
        <v>172</v>
      </c>
      <c r="F23" s="63" t="s">
        <v>223</v>
      </c>
      <c r="G23" s="111" t="s">
        <v>173</v>
      </c>
      <c r="H23" s="108" t="s">
        <v>174</v>
      </c>
      <c r="I23" s="68" t="s">
        <v>138</v>
      </c>
      <c r="J23" s="63" t="s">
        <v>175</v>
      </c>
      <c r="K23" s="69" t="s">
        <v>126</v>
      </c>
      <c r="L23" s="63" t="s">
        <v>176</v>
      </c>
      <c r="M23" s="69" t="s">
        <v>177</v>
      </c>
      <c r="N23" s="63" t="s">
        <v>178</v>
      </c>
      <c r="O23" s="69" t="s">
        <v>179</v>
      </c>
      <c r="P23" s="63" t="s">
        <v>180</v>
      </c>
      <c r="Q23" s="69" t="s">
        <v>181</v>
      </c>
      <c r="R23" s="63" t="s">
        <v>182</v>
      </c>
      <c r="S23" s="69" t="s">
        <v>183</v>
      </c>
      <c r="T23" s="63" t="s">
        <v>184</v>
      </c>
      <c r="U23" s="69" t="s">
        <v>185</v>
      </c>
    </row>
    <row r="24" spans="1:21" ht="20.100000000000001" customHeight="1">
      <c r="A24" s="93"/>
      <c r="B24" s="64"/>
      <c r="C24" s="74"/>
      <c r="D24" s="64"/>
      <c r="E24" s="74"/>
      <c r="F24" s="74"/>
      <c r="G24" s="110"/>
      <c r="H24" s="94"/>
      <c r="I24" s="62"/>
      <c r="J24" s="74"/>
      <c r="K24" s="64"/>
      <c r="L24" s="74"/>
      <c r="M24" s="75"/>
      <c r="N24" s="95"/>
      <c r="O24" s="75"/>
      <c r="P24" s="112"/>
      <c r="Q24" s="64"/>
      <c r="R24" s="74"/>
      <c r="S24" s="64"/>
      <c r="T24" s="74"/>
      <c r="U24" s="64"/>
    </row>
    <row r="25" spans="1:21" ht="20.100000000000001" customHeight="1">
      <c r="A25" s="80" t="s">
        <v>145</v>
      </c>
      <c r="B25" s="113">
        <v>100</v>
      </c>
      <c r="C25" s="114">
        <v>140</v>
      </c>
      <c r="D25" s="115">
        <v>160</v>
      </c>
      <c r="E25" s="116">
        <v>150</v>
      </c>
      <c r="F25" s="116">
        <v>185</v>
      </c>
      <c r="G25" s="117">
        <v>200</v>
      </c>
      <c r="H25" s="118">
        <v>350</v>
      </c>
      <c r="I25" s="99">
        <v>30</v>
      </c>
      <c r="J25" s="88"/>
      <c r="K25" s="89"/>
      <c r="L25" s="88"/>
      <c r="M25" s="97"/>
      <c r="N25" s="119">
        <v>60</v>
      </c>
      <c r="O25" s="97">
        <v>65</v>
      </c>
      <c r="P25" s="119">
        <v>90</v>
      </c>
      <c r="Q25" s="101">
        <v>40</v>
      </c>
      <c r="R25" s="100">
        <v>120</v>
      </c>
      <c r="S25" s="101">
        <v>40</v>
      </c>
      <c r="T25" s="100">
        <v>180</v>
      </c>
      <c r="U25" s="101">
        <v>270</v>
      </c>
    </row>
    <row r="26" spans="1:21" ht="20.100000000000001" customHeight="1">
      <c r="A26" s="93"/>
      <c r="B26" s="120"/>
      <c r="C26" s="121"/>
      <c r="D26" s="122"/>
      <c r="E26" s="123"/>
      <c r="F26" s="123"/>
      <c r="G26" s="124"/>
      <c r="H26" s="125"/>
      <c r="I26" s="126"/>
      <c r="J26" s="74"/>
      <c r="K26" s="64"/>
      <c r="L26" s="74"/>
      <c r="M26" s="127"/>
      <c r="N26" s="128"/>
      <c r="O26" s="127"/>
      <c r="P26" s="128"/>
      <c r="Q26" s="129"/>
      <c r="R26" s="130"/>
      <c r="S26" s="129"/>
      <c r="T26" s="130"/>
      <c r="U26" s="129"/>
    </row>
    <row r="27" spans="1:21" ht="20.100000000000001" customHeight="1">
      <c r="A27" s="80" t="s">
        <v>186</v>
      </c>
      <c r="B27" s="113">
        <v>115</v>
      </c>
      <c r="C27" s="114">
        <v>155</v>
      </c>
      <c r="D27" s="115">
        <v>175</v>
      </c>
      <c r="E27" s="116">
        <v>165</v>
      </c>
      <c r="F27" s="116">
        <v>200</v>
      </c>
      <c r="G27" s="117">
        <v>215</v>
      </c>
      <c r="H27" s="118">
        <v>365</v>
      </c>
      <c r="I27" s="99"/>
      <c r="J27" s="88"/>
      <c r="K27" s="89"/>
      <c r="L27" s="88"/>
      <c r="M27" s="97"/>
      <c r="N27" s="119"/>
      <c r="O27" s="97"/>
      <c r="P27" s="119"/>
      <c r="Q27" s="101"/>
      <c r="R27" s="100"/>
      <c r="S27" s="101"/>
      <c r="T27" s="100"/>
      <c r="U27" s="101"/>
    </row>
    <row r="28" spans="1:21" ht="20.100000000000001" customHeight="1">
      <c r="A28" s="131"/>
      <c r="B28" s="132"/>
      <c r="C28" s="133"/>
      <c r="D28" s="134"/>
      <c r="E28" s="135"/>
      <c r="F28" s="135"/>
      <c r="G28" s="136"/>
      <c r="H28" s="137"/>
      <c r="I28" s="138"/>
      <c r="J28" s="63"/>
      <c r="K28" s="69"/>
      <c r="L28" s="63"/>
      <c r="M28" s="139"/>
      <c r="N28" s="140"/>
      <c r="O28" s="139"/>
      <c r="P28" s="140"/>
      <c r="Q28" s="141"/>
      <c r="R28" s="142"/>
      <c r="S28" s="141"/>
      <c r="T28" s="142"/>
      <c r="U28" s="141"/>
    </row>
    <row r="29" spans="1:21" ht="20.100000000000001" customHeight="1">
      <c r="A29" s="80" t="s">
        <v>187</v>
      </c>
      <c r="B29" s="113">
        <v>130</v>
      </c>
      <c r="C29" s="114">
        <v>170</v>
      </c>
      <c r="D29" s="115">
        <v>190</v>
      </c>
      <c r="E29" s="116">
        <v>180</v>
      </c>
      <c r="F29" s="116">
        <v>215</v>
      </c>
      <c r="G29" s="117">
        <v>230</v>
      </c>
      <c r="H29" s="118">
        <v>380</v>
      </c>
      <c r="I29" s="99"/>
      <c r="J29" s="88"/>
      <c r="K29" s="89"/>
      <c r="L29" s="88"/>
      <c r="M29" s="97"/>
      <c r="N29" s="119"/>
      <c r="O29" s="97"/>
      <c r="P29" s="119"/>
      <c r="Q29" s="101"/>
      <c r="R29" s="100"/>
      <c r="S29" s="101"/>
      <c r="T29" s="100"/>
      <c r="U29" s="101"/>
    </row>
    <row r="30" spans="1:21" ht="20.100000000000001" customHeight="1">
      <c r="A30" s="131"/>
      <c r="B30" s="143"/>
      <c r="C30" s="105"/>
      <c r="D30" s="144"/>
      <c r="E30" s="106"/>
      <c r="F30" s="106"/>
      <c r="G30" s="111"/>
      <c r="H30" s="108"/>
      <c r="I30" s="68"/>
      <c r="J30" s="63"/>
      <c r="K30" s="69"/>
      <c r="L30" s="63"/>
      <c r="M30" s="143"/>
      <c r="N30" s="140"/>
      <c r="O30" s="139"/>
      <c r="P30" s="140"/>
      <c r="Q30" s="141"/>
      <c r="R30" s="142"/>
      <c r="S30" s="141"/>
      <c r="T30" s="142"/>
      <c r="U30" s="141"/>
    </row>
    <row r="31" spans="1:21" ht="20.100000000000001" customHeight="1">
      <c r="A31" s="80" t="s">
        <v>188</v>
      </c>
      <c r="B31" s="85"/>
      <c r="C31" s="90"/>
      <c r="D31" s="145"/>
      <c r="E31" s="146"/>
      <c r="F31" s="146"/>
      <c r="G31" s="147"/>
      <c r="H31" s="86"/>
      <c r="I31" s="87"/>
      <c r="J31" s="100">
        <v>75</v>
      </c>
      <c r="K31" s="101">
        <v>35</v>
      </c>
      <c r="L31" s="100">
        <v>150</v>
      </c>
      <c r="M31" s="97">
        <v>160</v>
      </c>
      <c r="N31" s="119">
        <v>200</v>
      </c>
      <c r="O31" s="97">
        <v>265</v>
      </c>
      <c r="P31" s="119">
        <v>335</v>
      </c>
      <c r="Q31" s="101">
        <v>125</v>
      </c>
      <c r="R31" s="100">
        <v>360</v>
      </c>
      <c r="S31" s="101">
        <v>125</v>
      </c>
      <c r="T31" s="100">
        <v>535</v>
      </c>
      <c r="U31" s="101">
        <v>805</v>
      </c>
    </row>
    <row r="32" spans="1:21" ht="20.100000000000001" customHeight="1">
      <c r="A32" s="131"/>
      <c r="B32" s="143"/>
      <c r="C32" s="105"/>
      <c r="D32" s="144"/>
      <c r="E32" s="106"/>
      <c r="F32" s="106"/>
      <c r="G32" s="111"/>
      <c r="H32" s="108"/>
      <c r="I32" s="68"/>
      <c r="J32" s="63"/>
      <c r="K32" s="69"/>
      <c r="L32" s="63"/>
      <c r="M32" s="143"/>
      <c r="N32" s="105"/>
      <c r="O32" s="143"/>
      <c r="P32" s="148"/>
      <c r="Q32" s="141"/>
      <c r="R32" s="142"/>
      <c r="S32" s="141"/>
      <c r="T32" s="142"/>
      <c r="U32" s="141"/>
    </row>
    <row r="33" spans="1:21" ht="20.100000000000001" customHeight="1">
      <c r="A33" s="131" t="s">
        <v>189</v>
      </c>
      <c r="B33" s="143"/>
      <c r="C33" s="105"/>
      <c r="D33" s="144"/>
      <c r="E33" s="106"/>
      <c r="F33" s="106"/>
      <c r="G33" s="111"/>
      <c r="H33" s="108"/>
      <c r="I33" s="68"/>
      <c r="J33" s="63"/>
      <c r="K33" s="69"/>
      <c r="L33" s="63"/>
      <c r="M33" s="143"/>
      <c r="N33" s="140">
        <v>600</v>
      </c>
      <c r="O33" s="97">
        <v>800</v>
      </c>
      <c r="P33" s="119">
        <v>1000</v>
      </c>
      <c r="Q33" s="101">
        <v>365</v>
      </c>
      <c r="R33" s="100">
        <v>1065</v>
      </c>
      <c r="S33" s="101">
        <v>365</v>
      </c>
      <c r="T33" s="100">
        <v>1600</v>
      </c>
      <c r="U33" s="101">
        <v>2410</v>
      </c>
    </row>
    <row r="34" spans="1:21" ht="20.100000000000001" customHeight="1">
      <c r="A34" s="149"/>
      <c r="B34" s="75"/>
      <c r="C34" s="95"/>
      <c r="D34" s="150"/>
      <c r="E34" s="151"/>
      <c r="F34" s="151"/>
      <c r="G34" s="110"/>
      <c r="H34" s="94"/>
      <c r="I34" s="62"/>
      <c r="J34" s="74"/>
      <c r="K34" s="64"/>
      <c r="L34" s="74"/>
      <c r="M34" s="75"/>
      <c r="N34" s="152"/>
      <c r="O34" s="95"/>
      <c r="P34" s="153"/>
      <c r="Q34" s="154"/>
      <c r="R34" s="67"/>
      <c r="S34" s="154"/>
      <c r="T34" s="67"/>
      <c r="U34" s="155"/>
    </row>
    <row r="35" spans="1:21" ht="20.100000000000001" customHeight="1">
      <c r="A35" s="156" t="s">
        <v>190</v>
      </c>
      <c r="B35" s="157"/>
      <c r="C35" s="85"/>
      <c r="D35" s="146"/>
      <c r="E35" s="145"/>
      <c r="F35" s="146"/>
      <c r="G35" s="158"/>
      <c r="H35" s="87"/>
      <c r="I35" s="86"/>
      <c r="J35" s="89"/>
      <c r="K35" s="88"/>
      <c r="L35" s="96"/>
      <c r="M35" s="85"/>
      <c r="N35" s="119">
        <v>1800</v>
      </c>
      <c r="O35" s="97">
        <v>2400</v>
      </c>
      <c r="P35" s="119">
        <v>3000</v>
      </c>
      <c r="Q35" s="97">
        <v>1095</v>
      </c>
      <c r="R35" s="119">
        <v>3200</v>
      </c>
      <c r="S35" s="97">
        <v>1095</v>
      </c>
      <c r="T35" s="97">
        <v>4800</v>
      </c>
      <c r="U35" s="159">
        <v>7220</v>
      </c>
    </row>
    <row r="36" spans="1:21" ht="20.100000000000001" customHeight="1">
      <c r="A36" s="104"/>
      <c r="B36" s="105"/>
      <c r="C36" s="105"/>
      <c r="D36" s="106"/>
      <c r="E36" s="106"/>
      <c r="F36" s="106"/>
      <c r="G36" s="107"/>
      <c r="H36" s="108"/>
      <c r="I36" s="108"/>
      <c r="J36" s="63"/>
      <c r="K36" s="63"/>
      <c r="L36" s="63"/>
      <c r="M36" s="105"/>
      <c r="N36" s="105"/>
      <c r="O36" s="105"/>
      <c r="P36" s="148"/>
    </row>
    <row r="37" spans="1:21" ht="20.100000000000001" customHeight="1">
      <c r="A37" s="104"/>
      <c r="B37" s="105"/>
      <c r="C37" s="105"/>
      <c r="D37" s="106"/>
      <c r="E37" s="106"/>
      <c r="F37" s="106"/>
      <c r="G37" s="107"/>
      <c r="H37" s="108"/>
      <c r="I37" s="108"/>
      <c r="J37" s="63"/>
      <c r="K37" s="63"/>
      <c r="L37" s="63"/>
      <c r="M37" s="105"/>
      <c r="N37" s="105"/>
      <c r="O37" s="105"/>
      <c r="P37" s="148"/>
    </row>
    <row r="38" spans="1:21" ht="20.100000000000001" customHeight="1">
      <c r="A38" s="104"/>
      <c r="B38" s="105"/>
      <c r="C38" s="105"/>
      <c r="D38" s="106"/>
      <c r="E38" s="106"/>
      <c r="F38" s="106"/>
      <c r="G38" s="107"/>
      <c r="H38" s="108"/>
      <c r="I38" s="108"/>
      <c r="J38" s="63"/>
      <c r="K38" s="63"/>
      <c r="L38" s="63"/>
      <c r="M38" s="105"/>
      <c r="N38" s="105"/>
      <c r="O38" s="105"/>
    </row>
    <row r="39" spans="1:21" ht="20.100000000000001" customHeight="1">
      <c r="A39" s="104"/>
      <c r="B39" s="105"/>
      <c r="C39" s="105"/>
      <c r="D39" s="106"/>
      <c r="E39" s="106"/>
      <c r="F39" s="106"/>
      <c r="G39" s="107"/>
      <c r="H39" s="108"/>
      <c r="I39" s="108"/>
      <c r="J39" s="63"/>
      <c r="K39" s="63"/>
      <c r="L39" s="63"/>
      <c r="M39" s="105"/>
      <c r="N39" s="105"/>
      <c r="O39" s="105"/>
    </row>
    <row r="40" spans="1:21" ht="20.100000000000001" customHeight="1">
      <c r="A40" s="104"/>
      <c r="B40" s="105"/>
      <c r="C40" s="105"/>
      <c r="D40" s="106"/>
      <c r="E40" s="106"/>
      <c r="F40" s="106"/>
      <c r="G40" s="107"/>
      <c r="H40" s="108"/>
      <c r="I40" s="108"/>
      <c r="J40" s="63"/>
      <c r="K40" s="63"/>
      <c r="L40" s="63"/>
      <c r="M40" s="105"/>
      <c r="N40" s="105"/>
      <c r="O40" s="105"/>
    </row>
    <row r="41" spans="1:21" ht="20.100000000000001" customHeight="1">
      <c r="A41" s="104"/>
      <c r="B41" s="105"/>
      <c r="C41" s="105"/>
      <c r="D41" s="106"/>
      <c r="E41" s="106"/>
      <c r="F41" s="106"/>
      <c r="G41" s="107"/>
      <c r="H41" s="108"/>
      <c r="I41" s="108"/>
      <c r="J41" s="63"/>
      <c r="K41" s="63"/>
      <c r="L41" s="63"/>
      <c r="M41" s="105"/>
      <c r="N41" s="105"/>
      <c r="O41" s="105"/>
    </row>
    <row r="42" spans="1:21" ht="20.100000000000001" customHeight="1">
      <c r="A42" s="104"/>
      <c r="B42" s="105"/>
      <c r="C42" s="105"/>
      <c r="D42" s="106"/>
      <c r="E42" s="106"/>
      <c r="F42" s="106"/>
      <c r="G42" s="107"/>
      <c r="H42" s="108"/>
      <c r="I42" s="108"/>
      <c r="J42" s="63"/>
      <c r="K42" s="63"/>
      <c r="L42" s="63"/>
      <c r="M42" s="105"/>
      <c r="N42" s="105"/>
      <c r="O42" s="105"/>
    </row>
    <row r="43" spans="1:21" ht="20.100000000000001" customHeight="1">
      <c r="A43" s="104"/>
      <c r="B43" s="105"/>
      <c r="C43" s="105"/>
      <c r="D43" s="106"/>
      <c r="E43" s="106"/>
      <c r="F43" s="106"/>
      <c r="G43" s="107"/>
      <c r="H43" s="108"/>
      <c r="I43" s="108"/>
      <c r="J43" s="63"/>
      <c r="K43" s="63"/>
      <c r="L43" s="63"/>
      <c r="M43" s="105"/>
      <c r="N43" s="105"/>
      <c r="O43" s="105"/>
    </row>
    <row r="44" spans="1:21" ht="20.100000000000001" customHeight="1">
      <c r="A44" s="104"/>
      <c r="B44" s="105"/>
      <c r="C44" s="105"/>
      <c r="D44" s="106"/>
      <c r="E44" s="106"/>
      <c r="F44" s="106"/>
      <c r="G44" s="107"/>
      <c r="H44" s="108"/>
      <c r="I44" s="108"/>
      <c r="J44" s="63"/>
      <c r="K44" s="63"/>
      <c r="L44" s="63"/>
      <c r="M44" s="105"/>
      <c r="N44" s="105"/>
      <c r="O44" s="105"/>
    </row>
    <row r="45" spans="1:21" ht="20.100000000000001" customHeight="1">
      <c r="A45" s="104"/>
      <c r="B45" s="105"/>
      <c r="C45" s="105"/>
      <c r="D45" s="106"/>
      <c r="E45" s="106"/>
      <c r="F45" s="106"/>
      <c r="G45" s="107"/>
      <c r="H45" s="108"/>
      <c r="I45" s="108"/>
      <c r="J45" s="63"/>
      <c r="K45" s="63"/>
      <c r="L45" s="63"/>
      <c r="M45" s="105"/>
      <c r="N45" s="105"/>
      <c r="O45" s="105"/>
    </row>
    <row r="46" spans="1:21" ht="20.100000000000001" customHeight="1">
      <c r="A46" s="104"/>
      <c r="B46" s="105"/>
      <c r="C46" s="105"/>
      <c r="D46" s="106"/>
      <c r="E46" s="106"/>
      <c r="F46" s="106"/>
      <c r="G46" s="107"/>
      <c r="H46" s="108"/>
      <c r="I46" s="108"/>
      <c r="J46" s="63"/>
      <c r="K46" s="63"/>
      <c r="L46" s="63"/>
      <c r="M46" s="105"/>
      <c r="N46" s="105"/>
      <c r="O46" s="105"/>
    </row>
    <row r="47" spans="1:21" ht="20.100000000000001" customHeight="1">
      <c r="A47" s="104"/>
      <c r="B47" s="105"/>
      <c r="C47" s="105"/>
      <c r="D47" s="106"/>
      <c r="E47" s="106"/>
      <c r="F47" s="106"/>
      <c r="G47" s="107"/>
      <c r="H47" s="108"/>
      <c r="I47" s="108"/>
      <c r="J47" s="63"/>
      <c r="K47" s="63"/>
      <c r="L47" s="63"/>
      <c r="M47" s="105"/>
      <c r="N47" s="105"/>
      <c r="O47" s="105"/>
    </row>
    <row r="48" spans="1:21" ht="20.100000000000001" customHeight="1">
      <c r="A48" s="104"/>
      <c r="B48" s="105"/>
      <c r="C48" s="105"/>
      <c r="D48" s="106"/>
      <c r="E48" s="106"/>
      <c r="F48" s="106"/>
      <c r="G48" s="107"/>
      <c r="H48" s="108"/>
      <c r="I48" s="108"/>
      <c r="J48" s="63"/>
      <c r="K48" s="63"/>
      <c r="L48" s="63"/>
      <c r="M48" s="105"/>
      <c r="N48" s="160"/>
      <c r="O48" s="105"/>
    </row>
    <row r="49" spans="1:15" ht="20.100000000000001" customHeight="1">
      <c r="A49" s="104"/>
      <c r="B49" s="105"/>
      <c r="C49" s="105"/>
      <c r="D49" s="106"/>
      <c r="E49" s="106"/>
      <c r="F49" s="106"/>
      <c r="G49" s="107"/>
      <c r="H49" s="108"/>
      <c r="I49" s="108"/>
      <c r="J49" s="63"/>
      <c r="K49" s="63"/>
      <c r="L49" s="63"/>
      <c r="M49" s="105"/>
      <c r="N49" s="105"/>
      <c r="O49" s="105"/>
    </row>
    <row r="50" spans="1:15" ht="20.100000000000001" customHeight="1">
      <c r="A50" s="104"/>
      <c r="B50" s="105"/>
      <c r="C50" s="105"/>
      <c r="D50" s="106"/>
      <c r="E50" s="106"/>
      <c r="F50" s="106"/>
      <c r="G50" s="107"/>
      <c r="H50" s="108"/>
      <c r="I50" s="108"/>
      <c r="J50" s="63"/>
      <c r="K50" s="63"/>
      <c r="L50" s="63"/>
      <c r="M50" s="105"/>
      <c r="N50" s="105"/>
      <c r="O50" s="105"/>
    </row>
    <row r="51" spans="1:15" ht="20.100000000000001" customHeight="1">
      <c r="A51" s="104"/>
      <c r="B51" s="105"/>
      <c r="C51" s="105"/>
      <c r="D51" s="106"/>
      <c r="E51" s="106"/>
      <c r="F51" s="106"/>
      <c r="G51" s="107"/>
      <c r="H51" s="108"/>
      <c r="I51" s="108"/>
      <c r="J51" s="63"/>
      <c r="K51" s="63"/>
      <c r="L51" s="63"/>
      <c r="M51" s="105"/>
      <c r="N51" s="105"/>
      <c r="O51" s="105"/>
    </row>
    <row r="52" spans="1:15" ht="20.100000000000001" customHeight="1">
      <c r="A52" s="104"/>
      <c r="B52" s="105"/>
      <c r="C52" s="105"/>
      <c r="D52" s="106"/>
      <c r="E52" s="106"/>
      <c r="F52" s="106"/>
      <c r="G52" s="107"/>
      <c r="H52" s="108"/>
      <c r="I52" s="108"/>
      <c r="J52" s="63"/>
      <c r="K52" s="63"/>
      <c r="L52" s="63"/>
      <c r="M52" s="105"/>
      <c r="N52" s="105"/>
      <c r="O52" s="105"/>
    </row>
    <row r="53" spans="1:15" ht="20.100000000000001" customHeight="1">
      <c r="A53" s="104"/>
      <c r="B53" s="105"/>
      <c r="C53" s="105"/>
      <c r="D53" s="106"/>
      <c r="E53" s="106"/>
      <c r="F53" s="106"/>
      <c r="G53" s="107"/>
      <c r="H53" s="108"/>
      <c r="I53" s="108"/>
      <c r="J53" s="63"/>
      <c r="K53" s="63"/>
      <c r="L53" s="63"/>
      <c r="M53" s="105"/>
      <c r="N53" s="105"/>
      <c r="O53" s="105"/>
    </row>
    <row r="54" spans="1:15" ht="20.100000000000001" customHeight="1">
      <c r="A54" s="104"/>
      <c r="B54" s="105"/>
      <c r="C54" s="105"/>
      <c r="D54" s="106"/>
      <c r="E54" s="106"/>
      <c r="F54" s="106"/>
      <c r="G54" s="107"/>
      <c r="H54" s="108"/>
      <c r="I54" s="108"/>
      <c r="J54" s="63"/>
      <c r="K54" s="63"/>
      <c r="L54" s="63"/>
      <c r="M54" s="105"/>
      <c r="N54" s="105"/>
      <c r="O54" s="105"/>
    </row>
    <row r="55" spans="1:15" ht="20.100000000000001" customHeight="1">
      <c r="A55" s="104"/>
      <c r="B55" s="105"/>
      <c r="C55" s="105"/>
      <c r="D55" s="106"/>
      <c r="E55" s="106"/>
      <c r="F55" s="106"/>
      <c r="G55" s="107"/>
      <c r="H55" s="108"/>
      <c r="I55" s="108"/>
      <c r="J55" s="63"/>
      <c r="K55" s="63"/>
      <c r="L55" s="63"/>
      <c r="M55" s="105"/>
      <c r="N55" s="105"/>
      <c r="O55" s="105"/>
    </row>
    <row r="56" spans="1:15" ht="20.100000000000001" customHeight="1">
      <c r="A56" s="104"/>
      <c r="B56" s="105"/>
      <c r="C56" s="105"/>
      <c r="D56" s="106"/>
      <c r="E56" s="106"/>
      <c r="F56" s="106"/>
      <c r="G56" s="107"/>
      <c r="H56" s="108"/>
      <c r="I56" s="108"/>
      <c r="J56" s="63"/>
      <c r="K56" s="63"/>
      <c r="L56" s="63"/>
      <c r="M56" s="105"/>
      <c r="N56" s="105"/>
      <c r="O56" s="105"/>
    </row>
    <row r="57" spans="1:15" ht="20.100000000000001" customHeight="1">
      <c r="A57" s="104"/>
      <c r="B57" s="105"/>
      <c r="C57" s="105"/>
      <c r="D57" s="106"/>
      <c r="E57" s="106"/>
      <c r="F57" s="106"/>
      <c r="G57" s="107"/>
      <c r="H57" s="108"/>
      <c r="I57" s="108"/>
      <c r="J57" s="63"/>
      <c r="K57" s="63"/>
      <c r="L57" s="63"/>
      <c r="M57" s="105"/>
      <c r="N57" s="105"/>
      <c r="O57" s="105"/>
    </row>
    <row r="58" spans="1:15" ht="20.100000000000001" customHeight="1">
      <c r="A58" s="104"/>
      <c r="B58" s="105"/>
      <c r="C58" s="105"/>
      <c r="D58" s="106"/>
      <c r="E58" s="106"/>
      <c r="F58" s="106"/>
      <c r="G58" s="107"/>
      <c r="H58" s="108"/>
      <c r="I58" s="108"/>
      <c r="J58" s="63"/>
      <c r="K58" s="63"/>
      <c r="L58" s="63"/>
      <c r="M58" s="105"/>
      <c r="N58" s="105"/>
      <c r="O58" s="105"/>
    </row>
    <row r="59" spans="1:15" ht="20.100000000000001" customHeight="1">
      <c r="A59" s="104"/>
      <c r="B59" s="105"/>
      <c r="C59" s="105"/>
      <c r="D59" s="106"/>
      <c r="E59" s="106"/>
      <c r="F59" s="106"/>
      <c r="G59" s="107"/>
      <c r="H59" s="108"/>
      <c r="I59" s="108"/>
      <c r="J59" s="63"/>
      <c r="K59" s="63"/>
      <c r="L59" s="63"/>
      <c r="M59" s="105"/>
      <c r="N59" s="105"/>
      <c r="O59" s="105"/>
    </row>
    <row r="60" spans="1:15" ht="20.100000000000001" customHeight="1">
      <c r="A60" s="104"/>
      <c r="B60" s="105"/>
      <c r="C60" s="105"/>
      <c r="D60" s="106"/>
      <c r="E60" s="106"/>
      <c r="F60" s="106"/>
      <c r="G60" s="107"/>
      <c r="H60" s="108"/>
      <c r="I60" s="108"/>
      <c r="J60" s="63"/>
      <c r="K60" s="63"/>
      <c r="L60" s="63"/>
      <c r="M60" s="105"/>
      <c r="N60" s="105"/>
      <c r="O60" s="105"/>
    </row>
    <row r="61" spans="1:15" ht="20.100000000000001" customHeight="1">
      <c r="A61" s="104"/>
      <c r="B61" s="105"/>
      <c r="C61" s="105"/>
      <c r="D61" s="106"/>
      <c r="E61" s="106"/>
      <c r="F61" s="106"/>
      <c r="G61" s="107"/>
      <c r="H61" s="108"/>
      <c r="I61" s="108"/>
      <c r="J61" s="63"/>
      <c r="K61" s="63"/>
      <c r="L61" s="63"/>
      <c r="M61" s="105"/>
      <c r="N61" s="105"/>
      <c r="O61" s="105"/>
    </row>
    <row r="62" spans="1:15" ht="20.100000000000001" customHeight="1">
      <c r="A62" s="104"/>
      <c r="B62" s="105"/>
      <c r="C62" s="105"/>
      <c r="D62" s="106"/>
      <c r="E62" s="106"/>
      <c r="F62" s="106"/>
      <c r="G62" s="107"/>
      <c r="H62" s="108"/>
      <c r="I62" s="108"/>
      <c r="J62" s="63"/>
      <c r="K62" s="63"/>
      <c r="L62" s="63"/>
      <c r="M62" s="105"/>
      <c r="N62" s="105"/>
      <c r="O62" s="105"/>
    </row>
    <row r="63" spans="1:15" ht="20.100000000000001" customHeight="1">
      <c r="A63" s="104"/>
      <c r="B63" s="105"/>
      <c r="C63" s="105"/>
      <c r="D63" s="106"/>
      <c r="E63" s="106"/>
      <c r="F63" s="106"/>
      <c r="G63" s="107"/>
      <c r="H63" s="108"/>
      <c r="I63" s="108"/>
      <c r="J63" s="63"/>
      <c r="K63" s="63"/>
      <c r="L63" s="63"/>
      <c r="M63" s="105"/>
      <c r="N63" s="105"/>
      <c r="O63" s="105"/>
    </row>
    <row r="64" spans="1:15" ht="20.100000000000001" customHeight="1">
      <c r="A64" s="104"/>
      <c r="B64" s="105"/>
      <c r="C64" s="105"/>
      <c r="D64" s="106"/>
      <c r="E64" s="106"/>
      <c r="F64" s="106"/>
      <c r="G64" s="107"/>
      <c r="H64" s="108"/>
      <c r="I64" s="108"/>
      <c r="J64" s="63"/>
      <c r="K64" s="63"/>
      <c r="L64" s="63"/>
      <c r="M64" s="105"/>
      <c r="N64" s="105"/>
      <c r="O64" s="105"/>
    </row>
    <row r="65" spans="1:15" ht="20.100000000000001" customHeight="1">
      <c r="A65" s="104"/>
      <c r="B65" s="105"/>
      <c r="C65" s="105"/>
      <c r="D65" s="106"/>
      <c r="E65" s="106"/>
      <c r="F65" s="106"/>
      <c r="G65" s="107"/>
      <c r="H65" s="108"/>
      <c r="I65" s="108"/>
      <c r="J65" s="63"/>
      <c r="K65" s="63"/>
      <c r="L65" s="63"/>
      <c r="M65" s="105"/>
      <c r="N65" s="105"/>
      <c r="O65" s="105"/>
    </row>
    <row r="66" spans="1:15" ht="20.100000000000001" customHeight="1">
      <c r="A66" s="104"/>
      <c r="B66" s="105"/>
      <c r="C66" s="105"/>
      <c r="D66" s="106"/>
      <c r="E66" s="106"/>
      <c r="F66" s="106"/>
      <c r="G66" s="107"/>
      <c r="H66" s="108"/>
      <c r="I66" s="108"/>
      <c r="J66" s="63"/>
      <c r="K66" s="63"/>
      <c r="L66" s="63"/>
      <c r="M66" s="105"/>
      <c r="N66" s="105"/>
      <c r="O66" s="105"/>
    </row>
    <row r="67" spans="1:15" ht="12" customHeight="1">
      <c r="A67" s="161"/>
      <c r="B67" s="162"/>
      <c r="D67" s="163"/>
      <c r="E67" s="163"/>
      <c r="F67" s="163"/>
      <c r="H67" s="164"/>
      <c r="I67" s="164"/>
    </row>
    <row r="68" spans="1:15" ht="12" customHeight="1">
      <c r="A68" s="165"/>
    </row>
    <row r="69" spans="1:15" ht="12" customHeight="1"/>
    <row r="70" spans="1:15" ht="12" customHeight="1">
      <c r="B70" s="162"/>
      <c r="C70" s="162"/>
      <c r="D70" s="162"/>
      <c r="E70" s="162"/>
      <c r="F70" s="162"/>
      <c r="G70" s="60"/>
    </row>
    <row r="71" spans="1:15" ht="12" customHeight="1">
      <c r="B71" s="162"/>
    </row>
    <row r="72" spans="1:15" ht="12" customHeight="1"/>
    <row r="73" spans="1:15" ht="12" customHeight="1"/>
    <row r="74" spans="1:15" ht="12" customHeight="1"/>
    <row r="75" spans="1:15" ht="12" customHeight="1"/>
    <row r="76" spans="1:15" ht="12" customHeight="1"/>
  </sheetData>
  <sheetProtection sheet="1" objects="1" scenarios="1"/>
  <mergeCells count="8">
    <mergeCell ref="Q21:U21"/>
    <mergeCell ref="H1:O1"/>
    <mergeCell ref="J5:M5"/>
    <mergeCell ref="J19:M19"/>
    <mergeCell ref="B21:H21"/>
    <mergeCell ref="N21:P21"/>
    <mergeCell ref="B7:E7"/>
    <mergeCell ref="F7:Q7"/>
  </mergeCells>
  <phoneticPr fontId="3" type="noConversion"/>
  <pageMargins left="0" right="0" top="0.5" bottom="0" header="0" footer="0.5"/>
  <pageSetup scale="68" orientation="landscape" r:id="rId1"/>
  <headerFooter alignWithMargins="0">
    <oddHeader>&amp;R&amp;D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BF50"/>
  <sheetViews>
    <sheetView showGridLines="0" topLeftCell="A7" workbookViewId="0">
      <selection activeCell="G42" sqref="G42:U42"/>
    </sheetView>
  </sheetViews>
  <sheetFormatPr defaultColWidth="3" defaultRowHeight="15.75"/>
  <cols>
    <col min="1" max="1" width="10.28515625" style="39" bestFit="1" customWidth="1"/>
    <col min="2" max="9" width="3" style="39"/>
    <col min="10" max="10" width="3" style="39" customWidth="1"/>
    <col min="11" max="40" width="3" style="39"/>
    <col min="41" max="41" width="4.140625" style="39" customWidth="1"/>
    <col min="42" max="16384" width="3" style="39"/>
  </cols>
  <sheetData>
    <row r="1" spans="1:58" ht="14.85" customHeight="1">
      <c r="A1" s="474" t="s">
        <v>70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</row>
    <row r="2" spans="1:58" ht="14.85" customHeight="1">
      <c r="A2" s="474"/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</row>
    <row r="3" spans="1:58" ht="14.85" customHeight="1"/>
    <row r="4" spans="1:58" ht="14.85" customHeight="1">
      <c r="X4" s="39" t="s">
        <v>71</v>
      </c>
      <c r="AA4" s="469"/>
      <c r="AB4" s="469"/>
      <c r="AC4" s="469"/>
    </row>
    <row r="5" spans="1:58" ht="14.85" customHeight="1"/>
    <row r="6" spans="1:58" ht="14.85" customHeight="1"/>
    <row r="7" spans="1:58" ht="14.85" customHeight="1">
      <c r="A7" s="39" t="s">
        <v>72</v>
      </c>
      <c r="H7" s="471">
        <f>'Labor 1'!V25</f>
        <v>0</v>
      </c>
      <c r="I7" s="471"/>
      <c r="J7" s="471"/>
      <c r="K7" s="471"/>
    </row>
    <row r="8" spans="1:58" ht="14.85" customHeight="1">
      <c r="AZ8" s="39" t="s">
        <v>87</v>
      </c>
    </row>
    <row r="9" spans="1:58" ht="14.85" customHeight="1">
      <c r="BE9" s="42" t="s">
        <v>88</v>
      </c>
      <c r="BF9" s="41">
        <f>'Labor 1'!V32</f>
        <v>0</v>
      </c>
    </row>
    <row r="10" spans="1:58" ht="14.85" customHeight="1">
      <c r="A10" s="39" t="s">
        <v>73</v>
      </c>
      <c r="H10" s="469"/>
      <c r="I10" s="469"/>
      <c r="J10" s="469"/>
      <c r="K10" s="469"/>
      <c r="O10" s="469"/>
      <c r="P10" s="469"/>
      <c r="Q10" s="469"/>
      <c r="R10" s="469"/>
      <c r="BE10" s="42" t="s">
        <v>89</v>
      </c>
      <c r="BF10" s="41">
        <f>'Labor 1'!V35</f>
        <v>0</v>
      </c>
    </row>
    <row r="11" spans="1:58" ht="14.85" customHeight="1">
      <c r="H11" s="473" t="s">
        <v>74</v>
      </c>
      <c r="I11" s="473"/>
      <c r="J11" s="473"/>
      <c r="K11" s="473"/>
      <c r="O11" s="473" t="s">
        <v>75</v>
      </c>
      <c r="P11" s="473"/>
      <c r="Q11" s="473"/>
      <c r="R11" s="473"/>
      <c r="BE11" s="42" t="s">
        <v>90</v>
      </c>
      <c r="BF11" s="41">
        <f>'Labor 1'!V36</f>
        <v>0</v>
      </c>
    </row>
    <row r="12" spans="1:58" ht="14.85" customHeight="1">
      <c r="BE12" s="42" t="s">
        <v>91</v>
      </c>
      <c r="BF12" s="41">
        <f>'Labor 1'!V38</f>
        <v>0</v>
      </c>
    </row>
    <row r="13" spans="1:58" ht="14.85" customHeight="1">
      <c r="A13" s="39" t="s">
        <v>76</v>
      </c>
      <c r="G13" s="471" t="str">
        <f>IF(BF21=0,"NO","YES")</f>
        <v>NO</v>
      </c>
      <c r="H13" s="471"/>
      <c r="I13" s="471"/>
      <c r="J13" s="471"/>
      <c r="N13" s="39" t="s">
        <v>77</v>
      </c>
      <c r="U13" s="472"/>
      <c r="V13" s="472"/>
      <c r="W13" s="472"/>
      <c r="X13" s="472"/>
      <c r="Y13" s="472"/>
      <c r="Z13" s="472"/>
      <c r="AA13" s="472"/>
      <c r="AB13" s="472"/>
      <c r="AC13" s="472"/>
      <c r="BE13" s="42" t="s">
        <v>92</v>
      </c>
      <c r="BF13" s="41">
        <f>'Labor 2'!V32</f>
        <v>0</v>
      </c>
    </row>
    <row r="14" spans="1:58" ht="14.85" customHeight="1">
      <c r="BE14" s="42" t="s">
        <v>93</v>
      </c>
      <c r="BF14" s="41">
        <f>'Labor 2'!V35</f>
        <v>0</v>
      </c>
    </row>
    <row r="15" spans="1:58" ht="14.85" customHeight="1">
      <c r="BE15" s="42" t="s">
        <v>94</v>
      </c>
      <c r="BF15" s="41">
        <f>'Labor 2'!V36</f>
        <v>0</v>
      </c>
    </row>
    <row r="16" spans="1:58" ht="14.85" customHeight="1">
      <c r="A16" s="39" t="s">
        <v>78</v>
      </c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BE16" s="42" t="s">
        <v>95</v>
      </c>
      <c r="BF16" s="41">
        <f>'Labor 2'!V38</f>
        <v>0</v>
      </c>
    </row>
    <row r="17" spans="1:58" ht="14.85" customHeight="1">
      <c r="K17" s="473" t="s">
        <v>79</v>
      </c>
      <c r="L17" s="473"/>
      <c r="M17" s="473"/>
      <c r="N17" s="473"/>
      <c r="O17" s="473"/>
      <c r="P17" s="473"/>
      <c r="Q17" s="473"/>
      <c r="R17" s="473"/>
      <c r="S17" s="473"/>
      <c r="T17" s="473"/>
      <c r="U17" s="473"/>
      <c r="V17" s="473"/>
      <c r="W17" s="473"/>
      <c r="X17" s="473"/>
      <c r="Y17" s="473"/>
      <c r="Z17" s="473"/>
      <c r="AA17" s="473"/>
      <c r="AB17" s="473"/>
      <c r="AC17" s="473"/>
      <c r="BE17" s="42" t="s">
        <v>96</v>
      </c>
      <c r="BF17" s="41">
        <f>'Labor 3'!V32</f>
        <v>0</v>
      </c>
    </row>
    <row r="18" spans="1:58" ht="14.85" customHeight="1">
      <c r="BE18" s="42" t="s">
        <v>97</v>
      </c>
      <c r="BF18" s="41">
        <f>'Labor 3'!V35</f>
        <v>0</v>
      </c>
    </row>
    <row r="19" spans="1:58" ht="14.85" customHeight="1">
      <c r="A19" s="39" t="s">
        <v>80</v>
      </c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  <c r="BE19" s="42" t="s">
        <v>98</v>
      </c>
      <c r="BF19" s="41">
        <f>'Labor 3'!V36</f>
        <v>0</v>
      </c>
    </row>
    <row r="20" spans="1:58" ht="14.85" customHeight="1">
      <c r="BE20" s="42" t="s">
        <v>99</v>
      </c>
      <c r="BF20" s="41">
        <f>'Labor 3'!V38</f>
        <v>0</v>
      </c>
    </row>
    <row r="21" spans="1:58" ht="14.85" customHeight="1">
      <c r="A21" s="469"/>
      <c r="B21" s="469"/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69"/>
      <c r="W21" s="469"/>
      <c r="X21" s="469"/>
      <c r="Y21" s="469"/>
      <c r="Z21" s="469"/>
      <c r="AA21" s="469"/>
      <c r="AB21" s="469"/>
      <c r="AC21" s="469"/>
      <c r="BE21" s="42"/>
      <c r="BF21" s="41">
        <f>SUM(BF9:BF20)</f>
        <v>0</v>
      </c>
    </row>
    <row r="22" spans="1:58" ht="14.85" customHeight="1">
      <c r="AN22" s="42"/>
    </row>
    <row r="23" spans="1:58" ht="14.85" customHeight="1">
      <c r="A23" s="469"/>
      <c r="B23" s="469"/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69"/>
      <c r="Q23" s="469"/>
      <c r="R23" s="469"/>
      <c r="S23" s="469"/>
      <c r="T23" s="469"/>
      <c r="U23" s="469"/>
      <c r="V23" s="469"/>
      <c r="W23" s="469"/>
      <c r="X23" s="469"/>
      <c r="Y23" s="469"/>
      <c r="Z23" s="469"/>
      <c r="AA23" s="469"/>
      <c r="AB23" s="469"/>
      <c r="AC23" s="469"/>
    </row>
    <row r="24" spans="1:58" ht="14.85" customHeight="1"/>
    <row r="25" spans="1:58" ht="14.85" customHeight="1">
      <c r="A25" s="39" t="s">
        <v>81</v>
      </c>
    </row>
    <row r="26" spans="1:58" ht="14.85" customHeight="1"/>
    <row r="27" spans="1:58" ht="14.85" customHeight="1">
      <c r="A27" s="470" t="str">
        <f>IF('Labor 1'!V74="","",'Labor 1'!V74)</f>
        <v/>
      </c>
      <c r="B27" s="470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</row>
    <row r="28" spans="1:58" ht="14.8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</row>
    <row r="29" spans="1:58" ht="14.85" customHeight="1">
      <c r="A29" s="470" t="str">
        <f>IF('Labor 1'!V75="","",'Labor 1'!V75)</f>
        <v/>
      </c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470"/>
      <c r="T29" s="470"/>
      <c r="U29" s="470"/>
      <c r="V29" s="470"/>
      <c r="W29" s="470"/>
      <c r="X29" s="470"/>
      <c r="Y29" s="470"/>
      <c r="Z29" s="470"/>
      <c r="AA29" s="470"/>
      <c r="AB29" s="470"/>
      <c r="AC29" s="470"/>
    </row>
    <row r="30" spans="1:58" ht="14.8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</row>
    <row r="31" spans="1:58" ht="14.85" customHeight="1">
      <c r="A31" s="470" t="str">
        <f>IF('Labor 1'!V76="","",'Labor 1'!V76)</f>
        <v/>
      </c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470"/>
      <c r="T31" s="470"/>
      <c r="U31" s="470"/>
      <c r="V31" s="470"/>
      <c r="W31" s="470"/>
      <c r="X31" s="470"/>
      <c r="Y31" s="470"/>
      <c r="Z31" s="470"/>
      <c r="AA31" s="470"/>
      <c r="AB31" s="470"/>
      <c r="AC31" s="470"/>
    </row>
    <row r="32" spans="1:58" ht="14.8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</row>
    <row r="33" spans="1:29" ht="14.85" customHeight="1">
      <c r="A33" s="471" t="str">
        <f>IF('Labor 1'!V77="","",'Labor 1'!V77)</f>
        <v/>
      </c>
      <c r="B33" s="471"/>
      <c r="C33" s="471"/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471"/>
    </row>
    <row r="34" spans="1:29" ht="14.8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</row>
    <row r="35" spans="1:29" ht="14.85" customHeight="1">
      <c r="A35" s="471" t="str">
        <f>IF('Labor 1'!V78="","",'Labor 1'!V78)</f>
        <v/>
      </c>
      <c r="B35" s="471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1"/>
      <c r="T35" s="471"/>
      <c r="U35" s="471"/>
      <c r="V35" s="471"/>
      <c r="W35" s="471"/>
      <c r="X35" s="471"/>
      <c r="Y35" s="471"/>
      <c r="Z35" s="471"/>
      <c r="AA35" s="471"/>
      <c r="AB35" s="471"/>
      <c r="AC35" s="471"/>
    </row>
    <row r="36" spans="1:29" ht="14.8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</row>
    <row r="37" spans="1:29" ht="14.85" customHeight="1">
      <c r="A37" s="471" t="str">
        <f>IF('Labor 1'!V79="","",'Labor 1'!V79)</f>
        <v/>
      </c>
      <c r="B37" s="471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471"/>
      <c r="T37" s="471"/>
      <c r="U37" s="471"/>
      <c r="V37" s="471"/>
      <c r="W37" s="471"/>
      <c r="X37" s="471"/>
      <c r="Y37" s="471"/>
      <c r="Z37" s="471"/>
      <c r="AA37" s="471"/>
      <c r="AB37" s="471"/>
      <c r="AC37" s="471"/>
    </row>
    <row r="38" spans="1:29" ht="14.8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</row>
    <row r="39" spans="1:29" ht="14.85" customHeight="1">
      <c r="A39" s="471" t="str">
        <f>IF('Labor 1'!V80="","",'Labor 1'!V80)</f>
        <v/>
      </c>
      <c r="B39" s="471"/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1"/>
      <c r="Z39" s="471"/>
      <c r="AA39" s="471"/>
      <c r="AB39" s="471"/>
      <c r="AC39" s="471"/>
    </row>
    <row r="40" spans="1:29" ht="14.85" customHeight="1"/>
    <row r="41" spans="1:29" ht="14.85" customHeight="1"/>
    <row r="42" spans="1:29" ht="14.85" customHeight="1">
      <c r="A42" s="39" t="s">
        <v>82</v>
      </c>
      <c r="G42" s="469"/>
      <c r="H42" s="469"/>
      <c r="I42" s="469"/>
      <c r="J42" s="469"/>
      <c r="K42" s="469"/>
      <c r="L42" s="469"/>
      <c r="M42" s="469"/>
      <c r="N42" s="469"/>
      <c r="O42" s="469"/>
      <c r="P42" s="469"/>
      <c r="Q42" s="469"/>
      <c r="R42" s="469"/>
      <c r="S42" s="469"/>
      <c r="T42" s="469"/>
      <c r="U42" s="469"/>
    </row>
    <row r="43" spans="1:29" ht="14.85" customHeight="1"/>
    <row r="44" spans="1:29" ht="14.85" customHeight="1">
      <c r="A44" s="39" t="s">
        <v>83</v>
      </c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  <c r="S44" s="469"/>
      <c r="T44" s="469"/>
      <c r="U44" s="469"/>
    </row>
    <row r="45" spans="1:29" ht="14.85" customHeight="1"/>
    <row r="46" spans="1:29" ht="14.85" customHeight="1">
      <c r="A46" s="39" t="s">
        <v>84</v>
      </c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  <c r="U46" s="469"/>
    </row>
    <row r="47" spans="1:29" ht="14.85" customHeight="1"/>
    <row r="48" spans="1:29" ht="14.85" customHeight="1">
      <c r="A48" s="39" t="s">
        <v>85</v>
      </c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</row>
    <row r="49" spans="1:21" ht="14.85" customHeight="1"/>
    <row r="50" spans="1:21" ht="14.85" customHeight="1">
      <c r="A50" s="39" t="s">
        <v>86</v>
      </c>
      <c r="F50" s="469"/>
      <c r="G50" s="469"/>
      <c r="H50" s="469"/>
      <c r="I50" s="469"/>
      <c r="J50" s="469"/>
      <c r="K50" s="469"/>
      <c r="L50" s="469"/>
      <c r="M50" s="469"/>
      <c r="N50" s="469"/>
      <c r="O50" s="469"/>
      <c r="P50" s="469"/>
      <c r="Q50" s="469"/>
      <c r="R50" s="469"/>
      <c r="S50" s="469"/>
      <c r="T50" s="469"/>
      <c r="U50" s="469"/>
    </row>
  </sheetData>
  <sheetProtection sheet="1" selectLockedCells="1"/>
  <mergeCells count="26">
    <mergeCell ref="A1:AD2"/>
    <mergeCell ref="AA4:AC4"/>
    <mergeCell ref="H7:K7"/>
    <mergeCell ref="H10:K10"/>
    <mergeCell ref="O10:R10"/>
    <mergeCell ref="L19:AC19"/>
    <mergeCell ref="A21:AC21"/>
    <mergeCell ref="G13:J13"/>
    <mergeCell ref="U13:AC13"/>
    <mergeCell ref="O11:R11"/>
    <mergeCell ref="H11:K11"/>
    <mergeCell ref="K17:AC17"/>
    <mergeCell ref="K16:AC16"/>
    <mergeCell ref="F50:U50"/>
    <mergeCell ref="A29:AC29"/>
    <mergeCell ref="A31:AC31"/>
    <mergeCell ref="G42:U42"/>
    <mergeCell ref="D48:U48"/>
    <mergeCell ref="A39:AC39"/>
    <mergeCell ref="A23:AC23"/>
    <mergeCell ref="A27:AC27"/>
    <mergeCell ref="G44:U44"/>
    <mergeCell ref="G46:U46"/>
    <mergeCell ref="A33:AC33"/>
    <mergeCell ref="A35:AC35"/>
    <mergeCell ref="A37:AC37"/>
  </mergeCells>
  <phoneticPr fontId="8" type="noConversion"/>
  <pageMargins left="0.7" right="0.7" top="0.75" bottom="0.75" header="0.3" footer="0.3"/>
  <pageSetup scale="95" fitToHeight="0" orientation="portrait" r:id="rId1"/>
  <headerFooter alignWithMargins="0">
    <oddFooter>&amp;Rebm #37
word 6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K69"/>
  <sheetViews>
    <sheetView zoomScaleNormal="100" workbookViewId="0">
      <selection activeCell="M55" sqref="M55"/>
    </sheetView>
  </sheetViews>
  <sheetFormatPr defaultRowHeight="12.75"/>
  <sheetData>
    <row r="1" spans="1:11" ht="18">
      <c r="A1" s="479" t="s">
        <v>243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</row>
    <row r="2" spans="1:11" ht="5.25" customHeight="1"/>
    <row r="3" spans="1:11" ht="7.5" customHeight="1"/>
    <row r="4" spans="1:11" ht="7.5" customHeight="1"/>
    <row r="5" spans="1:11" ht="14.25">
      <c r="A5" s="480" t="s">
        <v>244</v>
      </c>
      <c r="B5" s="481"/>
      <c r="C5" s="274" t="s">
        <v>245</v>
      </c>
      <c r="D5" s="274"/>
      <c r="E5" s="274"/>
      <c r="F5" s="274"/>
      <c r="G5" s="274"/>
      <c r="H5" s="274"/>
      <c r="I5" s="274"/>
      <c r="J5" s="275"/>
      <c r="K5" s="276"/>
    </row>
    <row r="6" spans="1:11" ht="14.25">
      <c r="A6" s="277"/>
      <c r="B6" s="278"/>
      <c r="C6" s="278" t="s">
        <v>246</v>
      </c>
      <c r="D6" s="278"/>
      <c r="E6" s="278"/>
      <c r="F6" s="278"/>
      <c r="G6" s="278"/>
      <c r="H6" s="278"/>
      <c r="I6" s="278"/>
      <c r="K6" s="279"/>
    </row>
    <row r="7" spans="1:11" ht="6.75" customHeight="1" thickBot="1">
      <c r="A7" s="280"/>
      <c r="C7" s="482"/>
      <c r="D7" s="482"/>
      <c r="E7" s="482"/>
      <c r="F7" s="482"/>
      <c r="G7" s="482"/>
      <c r="H7" s="482"/>
      <c r="I7" s="482"/>
      <c r="J7" s="482"/>
      <c r="K7" s="279"/>
    </row>
    <row r="8" spans="1:11" ht="6.75" customHeight="1">
      <c r="A8" s="280"/>
      <c r="K8" s="279"/>
    </row>
    <row r="9" spans="1:11">
      <c r="A9" s="280"/>
      <c r="C9" s="281" t="s">
        <v>247</v>
      </c>
      <c r="K9" s="279"/>
    </row>
    <row r="10" spans="1:11">
      <c r="A10" s="280"/>
      <c r="C10" s="476" t="s">
        <v>253</v>
      </c>
      <c r="D10" s="476"/>
      <c r="E10" s="476"/>
      <c r="F10" s="476"/>
      <c r="G10" s="476"/>
      <c r="H10" s="476"/>
      <c r="I10" s="476"/>
      <c r="K10" s="279"/>
    </row>
    <row r="11" spans="1:11" ht="6" customHeight="1">
      <c r="A11" s="280"/>
      <c r="K11" s="279"/>
    </row>
    <row r="12" spans="1:11">
      <c r="A12" s="246"/>
      <c r="B12" s="475" t="s">
        <v>302</v>
      </c>
      <c r="C12" s="475"/>
      <c r="D12" s="475"/>
      <c r="E12" s="475"/>
      <c r="F12" s="475"/>
      <c r="G12" s="475"/>
      <c r="H12" s="475"/>
      <c r="I12" s="475"/>
      <c r="J12" s="475"/>
      <c r="K12" s="484"/>
    </row>
    <row r="13" spans="1:11" ht="7.5" customHeight="1"/>
    <row r="14" spans="1:11" ht="14.25">
      <c r="A14" s="477" t="s">
        <v>248</v>
      </c>
      <c r="B14" s="478"/>
      <c r="C14" s="284" t="s">
        <v>249</v>
      </c>
      <c r="D14" s="275"/>
      <c r="E14" s="275"/>
      <c r="F14" s="275"/>
      <c r="G14" s="275"/>
      <c r="H14" s="275"/>
      <c r="I14" s="275"/>
      <c r="J14" s="275"/>
      <c r="K14" s="276"/>
    </row>
    <row r="15" spans="1:11" ht="14.25">
      <c r="A15" s="280"/>
      <c r="C15" s="285" t="s">
        <v>251</v>
      </c>
      <c r="K15" s="279"/>
    </row>
    <row r="16" spans="1:11" ht="14.25">
      <c r="A16" s="280"/>
      <c r="C16" s="283" t="s">
        <v>250</v>
      </c>
      <c r="K16" s="279"/>
    </row>
    <row r="17" spans="1:11" ht="14.25">
      <c r="A17" s="280"/>
      <c r="C17" s="283" t="s">
        <v>256</v>
      </c>
      <c r="K17" s="279"/>
    </row>
    <row r="18" spans="1:11" ht="14.25">
      <c r="A18" s="280"/>
      <c r="C18" s="283" t="s">
        <v>252</v>
      </c>
      <c r="K18" s="279"/>
    </row>
    <row r="19" spans="1:11" ht="14.25">
      <c r="A19" s="280"/>
      <c r="C19" s="283" t="s">
        <v>285</v>
      </c>
      <c r="K19" s="279"/>
    </row>
    <row r="20" spans="1:11" ht="5.25" customHeight="1">
      <c r="A20" s="280"/>
      <c r="K20" s="279"/>
    </row>
    <row r="21" spans="1:11">
      <c r="A21" s="280"/>
      <c r="C21" s="476" t="s">
        <v>254</v>
      </c>
      <c r="D21" s="476"/>
      <c r="E21" s="476"/>
      <c r="F21" s="476"/>
      <c r="G21" s="476"/>
      <c r="H21" s="476"/>
      <c r="I21" s="476"/>
      <c r="J21" s="281"/>
      <c r="K21" s="279"/>
    </row>
    <row r="22" spans="1:11" ht="6" customHeight="1">
      <c r="A22" s="280"/>
      <c r="K22" s="279"/>
    </row>
    <row r="23" spans="1:11">
      <c r="A23" s="246"/>
      <c r="B23" s="31"/>
      <c r="C23" s="483" t="s">
        <v>303</v>
      </c>
      <c r="D23" s="377"/>
      <c r="E23" s="377"/>
      <c r="F23" s="377"/>
      <c r="G23" s="377"/>
      <c r="H23" s="377"/>
      <c r="I23" s="377"/>
      <c r="J23" s="31"/>
      <c r="K23" s="282"/>
    </row>
    <row r="24" spans="1:11" ht="7.5" customHeight="1"/>
    <row r="25" spans="1:11" ht="14.25">
      <c r="A25" s="477" t="s">
        <v>255</v>
      </c>
      <c r="B25" s="478"/>
      <c r="C25" s="284" t="s">
        <v>257</v>
      </c>
      <c r="D25" s="275"/>
      <c r="E25" s="275"/>
      <c r="F25" s="275"/>
      <c r="G25" s="275"/>
      <c r="H25" s="275"/>
      <c r="I25" s="275"/>
      <c r="J25" s="275"/>
      <c r="K25" s="276"/>
    </row>
    <row r="26" spans="1:11" ht="14.25">
      <c r="A26" s="280"/>
      <c r="C26" s="286" t="s">
        <v>258</v>
      </c>
      <c r="K26" s="279"/>
    </row>
    <row r="27" spans="1:11" ht="14.25">
      <c r="A27" s="280"/>
      <c r="C27" s="283" t="s">
        <v>259</v>
      </c>
      <c r="K27" s="279"/>
    </row>
    <row r="28" spans="1:11" ht="14.25">
      <c r="A28" s="280"/>
      <c r="C28" s="283" t="s">
        <v>260</v>
      </c>
      <c r="K28" s="279"/>
    </row>
    <row r="29" spans="1:11">
      <c r="A29" s="280"/>
      <c r="C29" s="287" t="s">
        <v>261</v>
      </c>
      <c r="K29" s="279"/>
    </row>
    <row r="30" spans="1:11">
      <c r="A30" s="280"/>
      <c r="C30" s="287" t="s">
        <v>262</v>
      </c>
      <c r="K30" s="279"/>
    </row>
    <row r="31" spans="1:11" ht="6" customHeight="1">
      <c r="A31" s="280"/>
      <c r="K31" s="279"/>
    </row>
    <row r="32" spans="1:11">
      <c r="A32" s="280"/>
      <c r="C32" s="476" t="s">
        <v>263</v>
      </c>
      <c r="D32" s="476"/>
      <c r="E32" s="476"/>
      <c r="F32" s="476"/>
      <c r="G32" s="476"/>
      <c r="H32" s="476"/>
      <c r="I32" s="476"/>
      <c r="K32" s="279"/>
    </row>
    <row r="33" spans="1:11" ht="6" customHeight="1">
      <c r="A33" s="280"/>
      <c r="K33" s="279"/>
    </row>
    <row r="34" spans="1:11">
      <c r="A34" s="246"/>
      <c r="B34" s="31"/>
      <c r="C34" s="475" t="s">
        <v>264</v>
      </c>
      <c r="D34" s="377"/>
      <c r="E34" s="377"/>
      <c r="F34" s="377"/>
      <c r="G34" s="377"/>
      <c r="H34" s="377"/>
      <c r="I34" s="377"/>
      <c r="J34" s="31"/>
      <c r="K34" s="282"/>
    </row>
    <row r="35" spans="1:11" ht="7.5" customHeight="1"/>
    <row r="36" spans="1:11" ht="14.25">
      <c r="A36" s="477" t="s">
        <v>265</v>
      </c>
      <c r="B36" s="478"/>
      <c r="C36" s="284" t="s">
        <v>266</v>
      </c>
      <c r="D36" s="275"/>
      <c r="E36" s="275"/>
      <c r="F36" s="275"/>
      <c r="G36" s="275"/>
      <c r="H36" s="275"/>
      <c r="I36" s="275"/>
      <c r="J36" s="275"/>
      <c r="K36" s="276"/>
    </row>
    <row r="37" spans="1:11" ht="14.25">
      <c r="A37" s="280"/>
      <c r="C37" s="285" t="s">
        <v>268</v>
      </c>
      <c r="K37" s="279"/>
    </row>
    <row r="38" spans="1:11" ht="14.25">
      <c r="A38" s="280"/>
      <c r="C38" s="283" t="s">
        <v>267</v>
      </c>
      <c r="K38" s="279"/>
    </row>
    <row r="39" spans="1:11" ht="14.25">
      <c r="A39" s="280"/>
      <c r="C39" s="283" t="s">
        <v>269</v>
      </c>
      <c r="K39" s="279"/>
    </row>
    <row r="40" spans="1:11" ht="14.25">
      <c r="A40" s="280"/>
      <c r="C40" s="283" t="s">
        <v>274</v>
      </c>
      <c r="K40" s="279"/>
    </row>
    <row r="41" spans="1:11" ht="14.25">
      <c r="A41" s="280"/>
      <c r="C41" s="283" t="s">
        <v>270</v>
      </c>
      <c r="K41" s="279"/>
    </row>
    <row r="42" spans="1:11" ht="6" customHeight="1">
      <c r="A42" s="280"/>
      <c r="K42" s="279"/>
    </row>
    <row r="43" spans="1:11">
      <c r="A43" s="280"/>
      <c r="C43" s="476" t="s">
        <v>271</v>
      </c>
      <c r="D43" s="476"/>
      <c r="E43" s="476"/>
      <c r="F43" s="476"/>
      <c r="G43" s="476"/>
      <c r="H43" s="476"/>
      <c r="I43" s="476"/>
      <c r="K43" s="279"/>
    </row>
    <row r="44" spans="1:11" ht="6" customHeight="1">
      <c r="A44" s="280"/>
      <c r="K44" s="279"/>
    </row>
    <row r="45" spans="1:11">
      <c r="A45" s="246"/>
      <c r="B45" s="31"/>
      <c r="C45" s="475" t="s">
        <v>272</v>
      </c>
      <c r="D45" s="377"/>
      <c r="E45" s="377"/>
      <c r="F45" s="377"/>
      <c r="G45" s="377"/>
      <c r="H45" s="377"/>
      <c r="I45" s="377"/>
      <c r="J45" s="31"/>
      <c r="K45" s="282"/>
    </row>
    <row r="46" spans="1:11" ht="7.5" customHeight="1"/>
    <row r="47" spans="1:11" ht="14.25">
      <c r="A47" s="477" t="s">
        <v>273</v>
      </c>
      <c r="B47" s="478"/>
      <c r="C47" s="284" t="s">
        <v>275</v>
      </c>
      <c r="D47" s="275"/>
      <c r="E47" s="275"/>
      <c r="F47" s="275"/>
      <c r="G47" s="275"/>
      <c r="H47" s="275"/>
      <c r="I47" s="275"/>
      <c r="J47" s="275"/>
      <c r="K47" s="276"/>
    </row>
    <row r="48" spans="1:11" ht="14.25">
      <c r="A48" s="280"/>
      <c r="C48" s="285" t="s">
        <v>276</v>
      </c>
      <c r="K48" s="279"/>
    </row>
    <row r="49" spans="1:11" ht="14.25">
      <c r="A49" s="280"/>
      <c r="C49" s="283" t="s">
        <v>277</v>
      </c>
      <c r="K49" s="279"/>
    </row>
    <row r="50" spans="1:11" ht="14.25">
      <c r="A50" s="280"/>
      <c r="C50" s="283" t="s">
        <v>269</v>
      </c>
      <c r="K50" s="279"/>
    </row>
    <row r="51" spans="1:11" ht="14.25">
      <c r="A51" s="280"/>
      <c r="C51" s="283" t="s">
        <v>278</v>
      </c>
      <c r="K51" s="279"/>
    </row>
    <row r="52" spans="1:11" ht="6" customHeight="1">
      <c r="A52" s="280"/>
      <c r="K52" s="279"/>
    </row>
    <row r="53" spans="1:11">
      <c r="A53" s="280"/>
      <c r="C53" s="476" t="s">
        <v>279</v>
      </c>
      <c r="D53" s="476"/>
      <c r="E53" s="476"/>
      <c r="F53" s="476"/>
      <c r="G53" s="476"/>
      <c r="H53" s="476"/>
      <c r="I53" s="476"/>
      <c r="K53" s="279"/>
    </row>
    <row r="54" spans="1:11" ht="6" customHeight="1">
      <c r="A54" s="280"/>
      <c r="K54" s="279"/>
    </row>
    <row r="55" spans="1:11">
      <c r="A55" s="246"/>
      <c r="B55" s="31"/>
      <c r="C55" s="483" t="s">
        <v>304</v>
      </c>
      <c r="D55" s="483"/>
      <c r="E55" s="483"/>
      <c r="F55" s="483"/>
      <c r="G55" s="483"/>
      <c r="H55" s="483"/>
      <c r="I55" s="483"/>
      <c r="J55" s="483"/>
      <c r="K55" s="282"/>
    </row>
    <row r="56" spans="1:11" ht="7.5" customHeight="1"/>
    <row r="57" spans="1:11" ht="14.25">
      <c r="A57" s="477" t="s">
        <v>280</v>
      </c>
      <c r="B57" s="478"/>
      <c r="C57" s="284" t="s">
        <v>286</v>
      </c>
      <c r="D57" s="275"/>
      <c r="E57" s="275"/>
      <c r="F57" s="275"/>
      <c r="G57" s="275"/>
      <c r="H57" s="275"/>
      <c r="I57" s="275"/>
      <c r="J57" s="275"/>
      <c r="K57" s="276"/>
    </row>
    <row r="58" spans="1:11" ht="14.25">
      <c r="A58" s="280"/>
      <c r="C58" s="285" t="s">
        <v>268</v>
      </c>
      <c r="K58" s="279"/>
    </row>
    <row r="59" spans="1:11" ht="14.25">
      <c r="A59" s="280"/>
      <c r="C59" s="283" t="s">
        <v>267</v>
      </c>
      <c r="K59" s="279"/>
    </row>
    <row r="60" spans="1:11" ht="14.25">
      <c r="A60" s="280"/>
      <c r="C60" s="283" t="s">
        <v>287</v>
      </c>
      <c r="K60" s="279"/>
    </row>
    <row r="61" spans="1:11" ht="14.25">
      <c r="A61" s="280"/>
      <c r="C61" s="283" t="s">
        <v>270</v>
      </c>
      <c r="K61" s="279"/>
    </row>
    <row r="62" spans="1:11" ht="6" customHeight="1">
      <c r="A62" s="280"/>
      <c r="K62" s="279"/>
    </row>
    <row r="63" spans="1:11">
      <c r="A63" s="280"/>
      <c r="C63" s="476" t="s">
        <v>281</v>
      </c>
      <c r="D63" s="476"/>
      <c r="E63" s="476"/>
      <c r="F63" s="476"/>
      <c r="G63" s="476"/>
      <c r="H63" s="476"/>
      <c r="I63" s="476"/>
      <c r="K63" s="279"/>
    </row>
    <row r="64" spans="1:11" ht="6" customHeight="1">
      <c r="A64" s="280"/>
      <c r="K64" s="279"/>
    </row>
    <row r="65" spans="1:11">
      <c r="A65" s="246"/>
      <c r="B65" s="31"/>
      <c r="C65" s="483" t="s">
        <v>305</v>
      </c>
      <c r="D65" s="377"/>
      <c r="E65" s="377"/>
      <c r="F65" s="377"/>
      <c r="G65" s="377"/>
      <c r="H65" s="377"/>
      <c r="I65" s="377"/>
      <c r="J65" s="31"/>
      <c r="K65" s="282"/>
    </row>
    <row r="66" spans="1:11" ht="7.5" customHeight="1"/>
    <row r="67" spans="1:11" ht="14.25">
      <c r="A67" s="283" t="s">
        <v>282</v>
      </c>
    </row>
    <row r="68" spans="1:11" ht="14.25">
      <c r="A68" s="283" t="s">
        <v>283</v>
      </c>
    </row>
    <row r="69" spans="1:11" ht="14.25">
      <c r="A69" s="283" t="s">
        <v>284</v>
      </c>
    </row>
  </sheetData>
  <sheetProtection selectLockedCells="1"/>
  <mergeCells count="20">
    <mergeCell ref="C45:I45"/>
    <mergeCell ref="A57:B57"/>
    <mergeCell ref="C63:I63"/>
    <mergeCell ref="C65:I65"/>
    <mergeCell ref="A47:B47"/>
    <mergeCell ref="C53:I53"/>
    <mergeCell ref="C55:J55"/>
    <mergeCell ref="C34:I34"/>
    <mergeCell ref="C43:I43"/>
    <mergeCell ref="A36:B36"/>
    <mergeCell ref="A1:K1"/>
    <mergeCell ref="A5:B5"/>
    <mergeCell ref="C7:J7"/>
    <mergeCell ref="C23:I23"/>
    <mergeCell ref="C21:I21"/>
    <mergeCell ref="C10:I10"/>
    <mergeCell ref="A14:B14"/>
    <mergeCell ref="A25:B25"/>
    <mergeCell ref="C32:I32"/>
    <mergeCell ref="B12:K12"/>
  </mergeCells>
  <phoneticPr fontId="3" type="noConversion"/>
  <hyperlinks>
    <hyperlink ref="C34" r:id="rId1" xr:uid="{00000000-0004-0000-1A00-000002000000}"/>
    <hyperlink ref="C45" r:id="rId2" xr:uid="{00000000-0004-0000-1A00-000003000000}"/>
    <hyperlink ref="B12" r:id="rId3" xr:uid="{E957BE01-D4E5-4AAE-907A-DD258DCE0187}"/>
    <hyperlink ref="C23" r:id="rId4" xr:uid="{A9E36139-1ADC-4855-A6CD-CB98F3750831}"/>
    <hyperlink ref="C55" r:id="rId5" xr:uid="{1664E49E-566D-41DD-A7B4-AC17EFAB8748}"/>
    <hyperlink ref="C65" r:id="rId6" xr:uid="{75EF29E4-9BCB-4D38-AA98-76CD1BD41AA6}"/>
  </hyperlinks>
  <pageMargins left="0" right="0" top="0" bottom="0" header="0" footer="0"/>
  <pageSetup scale="97" orientation="portrait" r:id="rId7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1"/>
  </sheetPr>
  <dimension ref="A1:AH79"/>
  <sheetViews>
    <sheetView zoomScaleNormal="100" workbookViewId="0">
      <selection activeCell="AA35" sqref="AA35:AB35"/>
    </sheetView>
  </sheetViews>
  <sheetFormatPr defaultColWidth="6.42578125" defaultRowHeight="12.75"/>
  <cols>
    <col min="1" max="1" width="4.7109375" customWidth="1"/>
    <col min="2" max="2" width="6.85546875" customWidth="1"/>
    <col min="3" max="4" width="5.5703125" customWidth="1"/>
    <col min="5" max="5" width="8.28515625" customWidth="1"/>
    <col min="6" max="6" width="7.7109375" customWidth="1"/>
    <col min="7" max="7" width="8.42578125" customWidth="1"/>
    <col min="8" max="8" width="9.28515625" customWidth="1"/>
    <col min="9" max="9" width="10.140625" customWidth="1"/>
    <col min="10" max="10" width="5.5703125" hidden="1" customWidth="1"/>
    <col min="11" max="17" width="3.7109375" customWidth="1"/>
    <col min="18" max="18" width="7.28515625" customWidth="1"/>
    <col min="19" max="19" width="7" bestFit="1" customWidth="1"/>
    <col min="20" max="20" width="8.140625" customWidth="1"/>
    <col min="21" max="21" width="23.7109375" customWidth="1"/>
    <col min="22" max="22" width="13.42578125" customWidth="1"/>
    <col min="23" max="24" width="19.5703125" customWidth="1"/>
    <col min="25" max="25" width="12.140625" customWidth="1"/>
    <col min="26" max="26" width="8.7109375" customWidth="1"/>
    <col min="27" max="27" width="4.5703125" customWidth="1"/>
    <col min="28" max="28" width="7.140625" customWidth="1"/>
    <col min="29" max="29" width="5.7109375" customWidth="1"/>
    <col min="30" max="30" width="9.85546875" customWidth="1"/>
  </cols>
  <sheetData>
    <row r="1" spans="1:25">
      <c r="A1" s="337" t="s">
        <v>11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1:25" ht="6.7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</row>
    <row r="3" spans="1:25" ht="8.1" customHeight="1"/>
    <row r="4" spans="1:25">
      <c r="B4" s="1" t="s">
        <v>39</v>
      </c>
      <c r="C4" s="378" t="str">
        <f>IF('Labor 1'!C4:H4="","",'Labor 1'!C4:H4)</f>
        <v/>
      </c>
      <c r="D4" s="379"/>
      <c r="E4" s="379"/>
      <c r="F4" s="379"/>
      <c r="G4" s="379"/>
      <c r="H4" s="379"/>
      <c r="I4" s="1" t="s">
        <v>0</v>
      </c>
      <c r="K4" s="376" t="str">
        <f>IF('Labor 1'!K4:O4="","",'Labor 1'!K4:O4)</f>
        <v/>
      </c>
      <c r="L4" s="376"/>
      <c r="M4" s="376"/>
      <c r="N4" s="377"/>
      <c r="O4" s="377"/>
      <c r="P4" s="2"/>
      <c r="Q4" s="2"/>
      <c r="R4" s="2"/>
      <c r="S4" s="1" t="s">
        <v>41</v>
      </c>
      <c r="T4" s="219" t="str">
        <f>IF('Labor 1'!T4="","",'Labor 1'!T4)</f>
        <v/>
      </c>
    </row>
    <row r="5" spans="1:25" ht="8.1" customHeight="1"/>
    <row r="6" spans="1:25">
      <c r="B6" s="1" t="s">
        <v>43</v>
      </c>
      <c r="C6" s="378" t="str">
        <f>IF('Labor 1'!C6:H6="","",'Labor 1'!C6:H6)</f>
        <v/>
      </c>
      <c r="D6" s="379"/>
      <c r="E6" s="379"/>
      <c r="F6" s="379"/>
      <c r="G6" s="379"/>
      <c r="H6" s="379"/>
      <c r="K6" s="1" t="s">
        <v>1</v>
      </c>
      <c r="M6" s="180"/>
      <c r="N6" s="2" t="s">
        <v>2</v>
      </c>
      <c r="O6" s="180"/>
      <c r="P6" s="314"/>
    </row>
    <row r="7" spans="1:25" ht="8.1" customHeight="1">
      <c r="B7" s="1"/>
      <c r="C7" s="1"/>
      <c r="D7" s="1"/>
      <c r="K7" s="1"/>
      <c r="L7" s="1"/>
      <c r="M7" s="1"/>
      <c r="N7" s="3"/>
      <c r="O7" s="2"/>
      <c r="P7" s="2"/>
      <c r="Q7" s="2"/>
      <c r="R7" s="2"/>
      <c r="S7" s="3"/>
      <c r="T7" s="3"/>
    </row>
    <row r="8" spans="1:25" ht="23.25" customHeight="1">
      <c r="A8" s="380" t="s">
        <v>3</v>
      </c>
      <c r="B8" s="381"/>
      <c r="C8" s="381"/>
      <c r="D8" s="381"/>
      <c r="E8" s="381"/>
      <c r="F8" s="381"/>
      <c r="G8" s="381"/>
      <c r="H8" s="381"/>
      <c r="I8" s="382"/>
      <c r="J8" s="7"/>
      <c r="K8" s="380" t="s">
        <v>6</v>
      </c>
      <c r="L8" s="381"/>
      <c r="M8" s="381"/>
      <c r="N8" s="381"/>
      <c r="O8" s="381"/>
      <c r="P8" s="381"/>
      <c r="Q8" s="381"/>
      <c r="R8" s="45" t="s">
        <v>233</v>
      </c>
      <c r="S8" s="45" t="s">
        <v>13</v>
      </c>
      <c r="T8" s="45" t="s">
        <v>37</v>
      </c>
    </row>
    <row r="9" spans="1:25" ht="15.6" customHeight="1" thickBot="1">
      <c r="A9" s="383"/>
      <c r="B9" s="392"/>
      <c r="C9" s="392"/>
      <c r="D9" s="392"/>
      <c r="E9" s="392"/>
      <c r="F9" s="392"/>
      <c r="G9" s="392"/>
      <c r="H9" s="392"/>
      <c r="I9" s="392"/>
      <c r="J9" s="239"/>
      <c r="K9" s="240" t="s">
        <v>29</v>
      </c>
      <c r="L9" s="240" t="s">
        <v>221</v>
      </c>
      <c r="M9" s="240" t="s">
        <v>222</v>
      </c>
      <c r="N9" s="240" t="s">
        <v>215</v>
      </c>
      <c r="O9" s="240" t="s">
        <v>313</v>
      </c>
      <c r="P9" s="240" t="s">
        <v>288</v>
      </c>
      <c r="Q9" s="240" t="s">
        <v>306</v>
      </c>
      <c r="R9" s="240" t="s">
        <v>320</v>
      </c>
      <c r="S9" s="55"/>
      <c r="T9" s="229"/>
      <c r="U9" s="48" t="s">
        <v>8</v>
      </c>
      <c r="V9" s="4"/>
      <c r="W9" s="5" t="s">
        <v>14</v>
      </c>
      <c r="X9" s="5" t="s">
        <v>15</v>
      </c>
    </row>
    <row r="10" spans="1:25" ht="15.6" customHeight="1">
      <c r="A10" s="293"/>
      <c r="B10" s="385"/>
      <c r="C10" s="386"/>
      <c r="D10" s="386"/>
      <c r="E10" s="386"/>
      <c r="F10" s="386"/>
      <c r="G10" s="386"/>
      <c r="H10" s="386"/>
      <c r="I10" s="391"/>
      <c r="J10" s="291"/>
      <c r="K10" s="200"/>
      <c r="L10" s="200"/>
      <c r="M10" s="200"/>
      <c r="N10" s="200"/>
      <c r="O10" s="200"/>
      <c r="P10" s="200"/>
      <c r="Q10" s="200"/>
      <c r="R10" s="241"/>
      <c r="S10" s="244"/>
      <c r="T10" s="227"/>
      <c r="U10" s="48" t="s">
        <v>22</v>
      </c>
      <c r="V10" s="49">
        <f>T47</f>
        <v>0</v>
      </c>
      <c r="W10" s="50">
        <v>115</v>
      </c>
      <c r="X10" s="6">
        <f>W10*V10</f>
        <v>0</v>
      </c>
    </row>
    <row r="11" spans="1:25" ht="15.6" customHeight="1">
      <c r="A11" s="43"/>
      <c r="B11" s="346"/>
      <c r="C11" s="347"/>
      <c r="D11" s="347"/>
      <c r="E11" s="347"/>
      <c r="F11" s="347"/>
      <c r="G11" s="347"/>
      <c r="H11" s="347"/>
      <c r="I11" s="348"/>
      <c r="J11" s="43"/>
      <c r="K11" s="43"/>
      <c r="L11" s="43"/>
      <c r="M11" s="43"/>
      <c r="N11" s="43"/>
      <c r="O11" s="43"/>
      <c r="P11" s="43"/>
      <c r="Q11" s="43"/>
      <c r="R11" s="242"/>
      <c r="S11" s="244"/>
      <c r="T11" s="44"/>
      <c r="U11" s="4" t="s">
        <v>23</v>
      </c>
      <c r="V11" s="10"/>
      <c r="W11" s="50">
        <v>15</v>
      </c>
      <c r="X11" s="6">
        <f>W11*V11</f>
        <v>0</v>
      </c>
      <c r="Y11" s="51">
        <f>IF(V11="",1,0)</f>
        <v>1</v>
      </c>
    </row>
    <row r="12" spans="1:25" ht="15.6" customHeight="1">
      <c r="A12" s="43"/>
      <c r="B12" s="346"/>
      <c r="C12" s="347"/>
      <c r="D12" s="347"/>
      <c r="E12" s="347"/>
      <c r="F12" s="347"/>
      <c r="G12" s="347"/>
      <c r="H12" s="347"/>
      <c r="I12" s="348"/>
      <c r="J12" s="43"/>
      <c r="K12" s="43"/>
      <c r="L12" s="43"/>
      <c r="M12" s="43"/>
      <c r="N12" s="43"/>
      <c r="O12" s="43"/>
      <c r="P12" s="43"/>
      <c r="Q12" s="43"/>
      <c r="R12" s="242"/>
      <c r="S12" s="244"/>
      <c r="T12" s="44"/>
      <c r="U12" s="4" t="s">
        <v>24</v>
      </c>
      <c r="V12" s="10"/>
      <c r="W12" s="50">
        <v>35</v>
      </c>
      <c r="X12" s="6">
        <f>W12*V12</f>
        <v>0</v>
      </c>
      <c r="Y12" s="51">
        <f>IF(V12="",1,0)</f>
        <v>1</v>
      </c>
    </row>
    <row r="13" spans="1:25" ht="15.6" customHeight="1" thickBot="1">
      <c r="A13" s="43"/>
      <c r="B13" s="346"/>
      <c r="C13" s="347"/>
      <c r="D13" s="347"/>
      <c r="E13" s="347"/>
      <c r="F13" s="347"/>
      <c r="G13" s="347"/>
      <c r="H13" s="347"/>
      <c r="I13" s="348"/>
      <c r="J13" s="43"/>
      <c r="K13" s="43"/>
      <c r="L13" s="43"/>
      <c r="M13" s="43"/>
      <c r="N13" s="43"/>
      <c r="O13" s="43"/>
      <c r="P13" s="43"/>
      <c r="Q13" s="43"/>
      <c r="R13" s="242"/>
      <c r="S13" s="244"/>
      <c r="T13" s="44"/>
      <c r="W13" s="1" t="s">
        <v>16</v>
      </c>
      <c r="X13" s="46">
        <f>SUM(X10:X12)</f>
        <v>0</v>
      </c>
    </row>
    <row r="14" spans="1:25" ht="15.6" customHeight="1">
      <c r="A14" s="43"/>
      <c r="B14" s="346"/>
      <c r="C14" s="347"/>
      <c r="D14" s="347"/>
      <c r="E14" s="347"/>
      <c r="F14" s="347"/>
      <c r="G14" s="347"/>
      <c r="H14" s="347"/>
      <c r="I14" s="348"/>
      <c r="J14" s="43"/>
      <c r="K14" s="43"/>
      <c r="L14" s="43"/>
      <c r="M14" s="43"/>
      <c r="N14" s="43"/>
      <c r="O14" s="43"/>
      <c r="P14" s="43"/>
      <c r="Q14" s="43"/>
      <c r="R14" s="242"/>
      <c r="S14" s="244"/>
      <c r="T14" s="44"/>
      <c r="U14" s="4" t="s">
        <v>238</v>
      </c>
      <c r="V14" s="11"/>
      <c r="W14" s="50">
        <v>125</v>
      </c>
      <c r="X14" s="248">
        <f>W14*V14</f>
        <v>0</v>
      </c>
      <c r="Y14" s="51">
        <f>IF(V14="",1,0)</f>
        <v>1</v>
      </c>
    </row>
    <row r="15" spans="1:25" ht="15.6" customHeight="1">
      <c r="A15" s="43"/>
      <c r="B15" s="346"/>
      <c r="C15" s="347"/>
      <c r="D15" s="347"/>
      <c r="E15" s="347"/>
      <c r="F15" s="347"/>
      <c r="G15" s="347"/>
      <c r="H15" s="347"/>
      <c r="I15" s="348"/>
      <c r="J15" s="43"/>
      <c r="K15" s="43"/>
      <c r="L15" s="43"/>
      <c r="M15" s="43"/>
      <c r="N15" s="43"/>
      <c r="O15" s="43"/>
      <c r="P15" s="43"/>
      <c r="Q15" s="43"/>
      <c r="R15" s="242"/>
      <c r="S15" s="244"/>
      <c r="T15" s="44"/>
      <c r="U15" s="4" t="s">
        <v>235</v>
      </c>
      <c r="V15" s="11"/>
      <c r="W15" s="50">
        <v>125</v>
      </c>
      <c r="X15" s="6">
        <f>W15*V15</f>
        <v>0</v>
      </c>
      <c r="Y15" s="51">
        <f>IF(V15="",1,0)</f>
        <v>1</v>
      </c>
    </row>
    <row r="16" spans="1:25" ht="15.6" customHeight="1">
      <c r="A16" s="43"/>
      <c r="B16" s="346"/>
      <c r="C16" s="347"/>
      <c r="D16" s="347"/>
      <c r="E16" s="347"/>
      <c r="F16" s="347"/>
      <c r="G16" s="347"/>
      <c r="H16" s="347"/>
      <c r="I16" s="348"/>
      <c r="J16" s="43"/>
      <c r="K16" s="43"/>
      <c r="L16" s="43"/>
      <c r="M16" s="43"/>
      <c r="N16" s="43"/>
      <c r="O16" s="43"/>
      <c r="P16" s="43"/>
      <c r="Q16" s="43"/>
      <c r="R16" s="242"/>
      <c r="S16" s="244"/>
      <c r="T16" s="44"/>
      <c r="U16" s="4" t="s">
        <v>236</v>
      </c>
      <c r="V16" s="11"/>
      <c r="W16" s="50">
        <v>125</v>
      </c>
      <c r="X16" s="6">
        <f>W16*V16</f>
        <v>0</v>
      </c>
      <c r="Y16" s="51">
        <f>IF(V16="",1,0)</f>
        <v>1</v>
      </c>
    </row>
    <row r="17" spans="1:30" ht="15.6" customHeight="1" thickBot="1">
      <c r="A17" s="43"/>
      <c r="B17" s="346"/>
      <c r="C17" s="347"/>
      <c r="D17" s="347"/>
      <c r="E17" s="347"/>
      <c r="F17" s="347"/>
      <c r="G17" s="347"/>
      <c r="H17" s="347"/>
      <c r="I17" s="348"/>
      <c r="J17" s="43"/>
      <c r="K17" s="43"/>
      <c r="L17" s="43"/>
      <c r="M17" s="43"/>
      <c r="N17" s="43"/>
      <c r="O17" s="43"/>
      <c r="P17" s="43"/>
      <c r="Q17" s="43"/>
      <c r="R17" s="242"/>
      <c r="S17" s="244"/>
      <c r="T17" s="44"/>
      <c r="W17" s="245" t="s">
        <v>16</v>
      </c>
      <c r="X17" s="247">
        <f>SUM(X14:X16)</f>
        <v>0</v>
      </c>
      <c r="Y17" s="51"/>
      <c r="AA17" s="349" t="s">
        <v>15</v>
      </c>
      <c r="AB17" s="350"/>
    </row>
    <row r="18" spans="1:30" ht="15.6" customHeight="1">
      <c r="A18" s="43"/>
      <c r="B18" s="346"/>
      <c r="C18" s="347"/>
      <c r="D18" s="347"/>
      <c r="E18" s="347"/>
      <c r="F18" s="347"/>
      <c r="G18" s="347"/>
      <c r="H18" s="347"/>
      <c r="I18" s="348"/>
      <c r="J18" s="43"/>
      <c r="K18" s="43"/>
      <c r="L18" s="43"/>
      <c r="M18" s="43"/>
      <c r="N18" s="43"/>
      <c r="O18" s="43"/>
      <c r="P18" s="43"/>
      <c r="Q18" s="43"/>
      <c r="R18" s="242"/>
      <c r="S18" s="244"/>
      <c r="T18" s="44"/>
      <c r="U18" s="4" t="s">
        <v>25</v>
      </c>
      <c r="V18" s="10"/>
      <c r="W18" s="53">
        <v>1.85</v>
      </c>
      <c r="X18" s="178"/>
      <c r="Y18" s="214"/>
      <c r="Z18" s="179"/>
      <c r="AA18" s="335">
        <f>W18*V18</f>
        <v>0</v>
      </c>
      <c r="AB18" s="336"/>
      <c r="AC18" s="220">
        <f>IF(V18="",1,0)</f>
        <v>1</v>
      </c>
    </row>
    <row r="19" spans="1:30" ht="15.6" customHeight="1">
      <c r="A19" s="43"/>
      <c r="B19" s="346"/>
      <c r="C19" s="347"/>
      <c r="D19" s="347"/>
      <c r="E19" s="347"/>
      <c r="F19" s="347"/>
      <c r="G19" s="347"/>
      <c r="H19" s="347"/>
      <c r="I19" s="348"/>
      <c r="J19" s="43"/>
      <c r="K19" s="43"/>
      <c r="L19" s="43"/>
      <c r="M19" s="43"/>
      <c r="N19" s="43"/>
      <c r="O19" s="43"/>
      <c r="P19" s="43"/>
      <c r="Q19" s="43"/>
      <c r="R19" s="242"/>
      <c r="S19" s="244"/>
      <c r="T19" s="44"/>
      <c r="U19" s="4" t="s">
        <v>26</v>
      </c>
      <c r="V19" s="10"/>
      <c r="W19" s="53">
        <v>2.75</v>
      </c>
      <c r="X19" s="6" t="s">
        <v>231</v>
      </c>
      <c r="Y19" s="223"/>
      <c r="Z19" s="221">
        <v>4</v>
      </c>
      <c r="AA19" s="335">
        <f>V19*W19+Y19*Z19</f>
        <v>0</v>
      </c>
      <c r="AB19" s="336"/>
      <c r="AC19" s="220">
        <f t="shared" ref="AC19:AD22" si="0">IF(V19="",1,0)</f>
        <v>1</v>
      </c>
    </row>
    <row r="20" spans="1:30" ht="15.6" customHeight="1">
      <c r="A20" s="43"/>
      <c r="B20" s="346"/>
      <c r="C20" s="347"/>
      <c r="D20" s="347"/>
      <c r="E20" s="347"/>
      <c r="F20" s="347"/>
      <c r="G20" s="347"/>
      <c r="H20" s="347"/>
      <c r="I20" s="348"/>
      <c r="J20" s="43"/>
      <c r="K20" s="43"/>
      <c r="L20" s="43"/>
      <c r="M20" s="43"/>
      <c r="N20" s="43"/>
      <c r="O20" s="43"/>
      <c r="P20" s="43"/>
      <c r="Q20" s="43"/>
      <c r="R20" s="242"/>
      <c r="S20" s="244"/>
      <c r="T20" s="44"/>
      <c r="U20" s="4" t="s">
        <v>27</v>
      </c>
      <c r="V20" s="10"/>
      <c r="W20" s="53">
        <v>5</v>
      </c>
      <c r="X20" s="6" t="s">
        <v>232</v>
      </c>
      <c r="Y20" s="223"/>
      <c r="Z20" s="221">
        <v>6</v>
      </c>
      <c r="AA20" s="335">
        <f>V20*W20+Y20*Z20</f>
        <v>0</v>
      </c>
      <c r="AB20" s="336"/>
      <c r="AC20" s="220">
        <f t="shared" si="0"/>
        <v>1</v>
      </c>
    </row>
    <row r="21" spans="1:30" ht="15.6" customHeight="1">
      <c r="A21" s="43"/>
      <c r="B21" s="346"/>
      <c r="C21" s="347"/>
      <c r="D21" s="347"/>
      <c r="E21" s="347"/>
      <c r="F21" s="347"/>
      <c r="G21" s="347"/>
      <c r="H21" s="347"/>
      <c r="I21" s="348"/>
      <c r="J21" s="43"/>
      <c r="K21" s="43"/>
      <c r="L21" s="43"/>
      <c r="M21" s="43"/>
      <c r="N21" s="43"/>
      <c r="O21" s="43"/>
      <c r="P21" s="43"/>
      <c r="Q21" s="43"/>
      <c r="R21" s="242"/>
      <c r="S21" s="244"/>
      <c r="T21" s="44"/>
      <c r="U21" s="4" t="s">
        <v>35</v>
      </c>
      <c r="V21" s="10"/>
      <c r="W21" s="53">
        <v>6.5</v>
      </c>
      <c r="X21" s="6" t="s">
        <v>319</v>
      </c>
      <c r="Y21" s="223"/>
      <c r="Z21" s="221">
        <v>2.75</v>
      </c>
      <c r="AA21" s="335">
        <f>W21*V21+Y21*Z21</f>
        <v>0</v>
      </c>
      <c r="AB21" s="336"/>
      <c r="AC21" s="220">
        <f t="shared" si="0"/>
        <v>1</v>
      </c>
    </row>
    <row r="22" spans="1:30" ht="15.6" customHeight="1">
      <c r="A22" s="43"/>
      <c r="B22" s="346"/>
      <c r="C22" s="347"/>
      <c r="D22" s="347"/>
      <c r="E22" s="347"/>
      <c r="F22" s="347"/>
      <c r="G22" s="347"/>
      <c r="H22" s="347"/>
      <c r="I22" s="348"/>
      <c r="J22" s="43"/>
      <c r="K22" s="43"/>
      <c r="L22" s="43"/>
      <c r="M22" s="43"/>
      <c r="N22" s="43"/>
      <c r="O22" s="43"/>
      <c r="P22" s="43"/>
      <c r="Q22" s="43"/>
      <c r="R22" s="242"/>
      <c r="S22" s="244"/>
      <c r="T22" s="44"/>
      <c r="U22" s="289" t="s">
        <v>301</v>
      </c>
      <c r="V22" s="10"/>
      <c r="W22" s="53">
        <v>2335</v>
      </c>
      <c r="X22" s="178"/>
      <c r="Y22" s="214"/>
      <c r="Z22" s="179"/>
      <c r="AA22" s="335">
        <f>W22*V22</f>
        <v>0</v>
      </c>
      <c r="AB22" s="336"/>
      <c r="AC22" s="220">
        <f t="shared" si="0"/>
        <v>1</v>
      </c>
      <c r="AD22" s="220">
        <f t="shared" si="0"/>
        <v>0</v>
      </c>
    </row>
    <row r="23" spans="1:30" ht="15.6" customHeight="1">
      <c r="A23" s="43"/>
      <c r="B23" s="346"/>
      <c r="C23" s="347"/>
      <c r="D23" s="347"/>
      <c r="E23" s="347"/>
      <c r="F23" s="347"/>
      <c r="G23" s="347"/>
      <c r="H23" s="347"/>
      <c r="I23" s="348"/>
      <c r="J23" s="43"/>
      <c r="K23" s="43"/>
      <c r="L23" s="43"/>
      <c r="M23" s="43"/>
      <c r="N23" s="43"/>
      <c r="O23" s="43"/>
      <c r="P23" s="43"/>
      <c r="Q23" s="43"/>
      <c r="R23" s="242"/>
      <c r="S23" s="244"/>
      <c r="T23" s="44"/>
      <c r="U23" s="289" t="s">
        <v>300</v>
      </c>
      <c r="V23" s="10"/>
      <c r="W23" s="53">
        <v>650</v>
      </c>
      <c r="X23" s="178"/>
      <c r="Y23" s="214"/>
      <c r="Z23" s="179"/>
      <c r="AA23" s="335">
        <f>W23*V23</f>
        <v>0</v>
      </c>
      <c r="AB23" s="336"/>
      <c r="AC23" s="220">
        <f t="shared" ref="AC23" si="1">IF(V23="",1,0)</f>
        <v>1</v>
      </c>
      <c r="AD23" s="220">
        <f t="shared" ref="AD23" si="2">IF(W23="",1,0)</f>
        <v>0</v>
      </c>
    </row>
    <row r="24" spans="1:30" ht="15.6" customHeight="1" thickBot="1">
      <c r="A24" s="43"/>
      <c r="B24" s="346"/>
      <c r="C24" s="347"/>
      <c r="D24" s="347"/>
      <c r="E24" s="347"/>
      <c r="F24" s="347"/>
      <c r="G24" s="347"/>
      <c r="H24" s="347"/>
      <c r="I24" s="348"/>
      <c r="J24" s="43"/>
      <c r="K24" s="43"/>
      <c r="L24" s="43"/>
      <c r="M24" s="43"/>
      <c r="N24" s="43"/>
      <c r="O24" s="43"/>
      <c r="P24" s="43"/>
      <c r="Q24" s="43"/>
      <c r="R24" s="242"/>
      <c r="S24" s="244"/>
      <c r="T24" s="44"/>
      <c r="U24" t="s">
        <v>7</v>
      </c>
      <c r="W24" s="52"/>
      <c r="X24" s="8"/>
      <c r="Y24" s="388" t="s">
        <v>17</v>
      </c>
      <c r="Z24" s="389"/>
      <c r="AA24" s="335">
        <f>SUM(AA18:AB23)</f>
        <v>0</v>
      </c>
      <c r="AB24" s="336"/>
    </row>
    <row r="25" spans="1:30" ht="15.6" customHeight="1" thickBot="1">
      <c r="A25" s="43"/>
      <c r="B25" s="346"/>
      <c r="C25" s="347"/>
      <c r="D25" s="347"/>
      <c r="E25" s="347"/>
      <c r="F25" s="347"/>
      <c r="G25" s="347"/>
      <c r="H25" s="347"/>
      <c r="I25" s="348"/>
      <c r="J25" s="43"/>
      <c r="K25" s="43"/>
      <c r="L25" s="43"/>
      <c r="M25" s="43"/>
      <c r="N25" s="43"/>
      <c r="O25" s="43"/>
      <c r="P25" s="43"/>
      <c r="Q25" s="43"/>
      <c r="R25" s="242"/>
      <c r="S25" s="244"/>
      <c r="T25" s="44"/>
      <c r="U25" s="4" t="s">
        <v>31</v>
      </c>
      <c r="V25" s="10"/>
      <c r="W25" s="52"/>
      <c r="X25" s="8"/>
      <c r="Y25" s="51">
        <f>IF(V25="",1,0)</f>
        <v>1</v>
      </c>
      <c r="Z25" s="363" t="s">
        <v>315</v>
      </c>
      <c r="AA25" s="362"/>
      <c r="AB25" s="10"/>
      <c r="AC25" s="320">
        <v>150</v>
      </c>
      <c r="AD25" s="55">
        <f>AB25*V26*AC25</f>
        <v>0</v>
      </c>
    </row>
    <row r="26" spans="1:30" ht="15.6" customHeight="1" thickBot="1">
      <c r="A26" s="43"/>
      <c r="B26" s="346"/>
      <c r="C26" s="347"/>
      <c r="D26" s="347"/>
      <c r="E26" s="347"/>
      <c r="F26" s="347"/>
      <c r="G26" s="347"/>
      <c r="H26" s="347"/>
      <c r="I26" s="348"/>
      <c r="J26" s="43"/>
      <c r="K26" s="43"/>
      <c r="L26" s="43"/>
      <c r="M26" s="43"/>
      <c r="N26" s="43"/>
      <c r="O26" s="43"/>
      <c r="P26" s="43"/>
      <c r="Q26" s="43"/>
      <c r="R26" s="242"/>
      <c r="S26" s="244"/>
      <c r="T26" s="44"/>
      <c r="U26" s="4" t="s">
        <v>30</v>
      </c>
      <c r="V26" s="10"/>
      <c r="W26" s="50">
        <v>40</v>
      </c>
      <c r="X26" s="55">
        <f>V25*V26*W26</f>
        <v>0</v>
      </c>
      <c r="Y26" s="51">
        <f>IF(V26="",1,0)</f>
        <v>1</v>
      </c>
      <c r="Z26" s="363" t="s">
        <v>316</v>
      </c>
      <c r="AA26" s="362"/>
      <c r="AB26" s="10"/>
      <c r="AC26" s="320">
        <v>115</v>
      </c>
      <c r="AD26" s="55">
        <f>AB26*V26*AC26</f>
        <v>0</v>
      </c>
    </row>
    <row r="27" spans="1:30" ht="15.6" customHeight="1" thickBot="1">
      <c r="A27" s="43"/>
      <c r="B27" s="346"/>
      <c r="C27" s="347"/>
      <c r="D27" s="347"/>
      <c r="E27" s="347"/>
      <c r="F27" s="347"/>
      <c r="G27" s="347"/>
      <c r="H27" s="347"/>
      <c r="I27" s="348"/>
      <c r="J27" s="43"/>
      <c r="K27" s="43"/>
      <c r="L27" s="43"/>
      <c r="M27" s="43"/>
      <c r="N27" s="43"/>
      <c r="O27" s="43"/>
      <c r="P27" s="43"/>
      <c r="Q27" s="43"/>
      <c r="R27" s="242"/>
      <c r="S27" s="244"/>
      <c r="T27" s="44"/>
      <c r="U27" t="s">
        <v>32</v>
      </c>
      <c r="W27" s="52"/>
      <c r="X27" s="8"/>
      <c r="Z27" s="31"/>
      <c r="AA27" s="370" t="s">
        <v>15</v>
      </c>
      <c r="AB27" s="371"/>
      <c r="AC27" s="372">
        <f>X26+AD25+AD26</f>
        <v>0</v>
      </c>
      <c r="AD27" s="373"/>
    </row>
    <row r="28" spans="1:30" ht="15.6" customHeight="1">
      <c r="A28" s="43"/>
      <c r="B28" s="346"/>
      <c r="C28" s="347"/>
      <c r="D28" s="347"/>
      <c r="E28" s="347"/>
      <c r="F28" s="347"/>
      <c r="G28" s="347"/>
      <c r="H28" s="347"/>
      <c r="I28" s="348"/>
      <c r="J28" s="43"/>
      <c r="K28" s="43"/>
      <c r="L28" s="43"/>
      <c r="M28" s="43"/>
      <c r="N28" s="43"/>
      <c r="O28" s="43"/>
      <c r="P28" s="43"/>
      <c r="Q28" s="43"/>
      <c r="R28" s="242"/>
      <c r="S28" s="244"/>
      <c r="T28" s="44"/>
      <c r="U28" s="4" t="s">
        <v>33</v>
      </c>
      <c r="V28" s="10"/>
      <c r="Y28" s="51">
        <f>IF(V28="",1,0)</f>
        <v>1</v>
      </c>
    </row>
    <row r="29" spans="1:30" ht="15.6" customHeight="1" thickBot="1">
      <c r="A29" s="43" t="s">
        <v>10</v>
      </c>
      <c r="B29" s="346"/>
      <c r="C29" s="347"/>
      <c r="D29" s="347"/>
      <c r="E29" s="347"/>
      <c r="F29" s="347"/>
      <c r="G29" s="347"/>
      <c r="H29" s="347"/>
      <c r="I29" s="348"/>
      <c r="J29" s="43"/>
      <c r="K29" s="43"/>
      <c r="L29" s="43"/>
      <c r="M29" s="43"/>
      <c r="N29" s="43"/>
      <c r="O29" s="43"/>
      <c r="P29" s="43"/>
      <c r="Q29" s="43"/>
      <c r="R29" s="242"/>
      <c r="S29" s="244"/>
      <c r="T29" s="44"/>
      <c r="U29" s="4" t="s">
        <v>34</v>
      </c>
      <c r="V29" s="10"/>
      <c r="W29" s="12"/>
      <c r="X29" s="55">
        <f>V28*V29*W29</f>
        <v>0</v>
      </c>
      <c r="Y29" s="51">
        <f>IF(V29="",1,0)</f>
        <v>1</v>
      </c>
      <c r="Z29" s="51">
        <f>IF(W29="",1,0)</f>
        <v>1</v>
      </c>
    </row>
    <row r="30" spans="1:30" ht="15.6" customHeight="1">
      <c r="A30" s="43" t="s">
        <v>10</v>
      </c>
      <c r="B30" s="346"/>
      <c r="C30" s="347"/>
      <c r="D30" s="347"/>
      <c r="E30" s="347"/>
      <c r="F30" s="347"/>
      <c r="G30" s="347"/>
      <c r="H30" s="347"/>
      <c r="I30" s="348"/>
      <c r="J30" s="43"/>
      <c r="K30" s="43"/>
      <c r="L30" s="43"/>
      <c r="M30" s="43"/>
      <c r="N30" s="43"/>
      <c r="O30" s="43"/>
      <c r="P30" s="43"/>
      <c r="Q30" s="43"/>
      <c r="R30" s="242"/>
      <c r="S30" s="244"/>
      <c r="T30" s="44"/>
      <c r="U30" t="s">
        <v>113</v>
      </c>
      <c r="V30" s="54" t="s">
        <v>110</v>
      </c>
      <c r="W30" s="52" t="s">
        <v>14</v>
      </c>
      <c r="X30" s="8" t="s">
        <v>15</v>
      </c>
    </row>
    <row r="31" spans="1:30" ht="15.6" customHeight="1">
      <c r="A31" s="43" t="s">
        <v>10</v>
      </c>
      <c r="B31" s="346"/>
      <c r="C31" s="347"/>
      <c r="D31" s="347"/>
      <c r="E31" s="347"/>
      <c r="F31" s="347"/>
      <c r="G31" s="347"/>
      <c r="H31" s="347"/>
      <c r="I31" s="348"/>
      <c r="J31" s="43"/>
      <c r="K31" s="43"/>
      <c r="L31" s="43"/>
      <c r="M31" s="43"/>
      <c r="N31" s="43"/>
      <c r="O31" s="43"/>
      <c r="P31" s="43"/>
      <c r="Q31" s="43"/>
      <c r="R31" s="242"/>
      <c r="S31" s="244"/>
      <c r="T31" s="44"/>
      <c r="U31" s="289" t="s">
        <v>294</v>
      </c>
      <c r="V31" s="294"/>
      <c r="W31" s="295"/>
      <c r="X31" s="6">
        <f t="shared" ref="X31" si="3">W31*V31</f>
        <v>0</v>
      </c>
      <c r="Y31" s="2">
        <f>IF(V31="",1,0)</f>
        <v>1</v>
      </c>
      <c r="Z31" s="2">
        <f>IF(W31="",1,0)</f>
        <v>1</v>
      </c>
    </row>
    <row r="32" spans="1:30" ht="15.6" customHeight="1">
      <c r="A32" s="43"/>
      <c r="B32" s="346"/>
      <c r="C32" s="347"/>
      <c r="D32" s="347"/>
      <c r="E32" s="347"/>
      <c r="F32" s="347"/>
      <c r="G32" s="347"/>
      <c r="H32" s="347"/>
      <c r="I32" s="348"/>
      <c r="J32" s="43"/>
      <c r="K32" s="43"/>
      <c r="L32" s="43"/>
      <c r="M32" s="43"/>
      <c r="N32" s="43"/>
      <c r="O32" s="43"/>
      <c r="P32" s="43"/>
      <c r="Q32" s="43"/>
      <c r="R32" s="242"/>
      <c r="S32" s="244"/>
      <c r="T32" s="44"/>
      <c r="U32" s="4" t="s">
        <v>28</v>
      </c>
      <c r="V32" s="49">
        <f>K47</f>
        <v>0</v>
      </c>
      <c r="W32" s="50">
        <v>250</v>
      </c>
      <c r="X32" s="6">
        <f t="shared" ref="X32:X37" si="4">W32*V32</f>
        <v>0</v>
      </c>
    </row>
    <row r="33" spans="1:30" ht="15.6" customHeight="1">
      <c r="A33" s="43"/>
      <c r="B33" s="346"/>
      <c r="C33" s="347"/>
      <c r="D33" s="347"/>
      <c r="E33" s="347"/>
      <c r="F33" s="347"/>
      <c r="G33" s="347"/>
      <c r="H33" s="347"/>
      <c r="I33" s="348"/>
      <c r="J33" s="43"/>
      <c r="K33" s="43"/>
      <c r="L33" s="43"/>
      <c r="M33" s="43"/>
      <c r="N33" s="43"/>
      <c r="O33" s="43"/>
      <c r="P33" s="43"/>
      <c r="Q33" s="43"/>
      <c r="R33" s="242"/>
      <c r="S33" s="244"/>
      <c r="T33" s="44"/>
      <c r="U33" s="4" t="s">
        <v>155</v>
      </c>
      <c r="V33" s="49">
        <f>L47</f>
        <v>0</v>
      </c>
      <c r="W33" s="50">
        <v>250</v>
      </c>
      <c r="X33" s="6">
        <f t="shared" si="4"/>
        <v>0</v>
      </c>
      <c r="Y33" s="357" t="s">
        <v>314</v>
      </c>
      <c r="Z33" s="359"/>
      <c r="AA33" s="359"/>
      <c r="AB33" s="358"/>
      <c r="AC33" s="5" t="s">
        <v>14</v>
      </c>
      <c r="AD33" s="5" t="s">
        <v>15</v>
      </c>
    </row>
    <row r="34" spans="1:30" ht="15.6" customHeight="1">
      <c r="A34" s="43"/>
      <c r="B34" s="346"/>
      <c r="C34" s="347"/>
      <c r="D34" s="347"/>
      <c r="E34" s="347"/>
      <c r="F34" s="347"/>
      <c r="G34" s="347"/>
      <c r="H34" s="347"/>
      <c r="I34" s="348"/>
      <c r="J34" s="43"/>
      <c r="K34" s="43"/>
      <c r="L34" s="43"/>
      <c r="M34" s="43"/>
      <c r="N34" s="43"/>
      <c r="O34" s="43"/>
      <c r="P34" s="43"/>
      <c r="Q34" s="43"/>
      <c r="R34" s="242"/>
      <c r="S34" s="244"/>
      <c r="T34" s="44"/>
      <c r="U34" s="4" t="s">
        <v>220</v>
      </c>
      <c r="V34" s="49">
        <f>M47</f>
        <v>0</v>
      </c>
      <c r="W34" s="50">
        <v>288</v>
      </c>
      <c r="X34" s="6">
        <f t="shared" si="4"/>
        <v>0</v>
      </c>
      <c r="Y34" s="357" t="s">
        <v>311</v>
      </c>
      <c r="Z34" s="358"/>
      <c r="AA34" s="355"/>
      <c r="AB34" s="356"/>
      <c r="AC34" s="50">
        <v>139</v>
      </c>
      <c r="AD34" s="6">
        <f>AC34*AA34</f>
        <v>0</v>
      </c>
    </row>
    <row r="35" spans="1:30" ht="15.6" customHeight="1">
      <c r="A35" s="43" t="s">
        <v>10</v>
      </c>
      <c r="B35" s="346"/>
      <c r="C35" s="347"/>
      <c r="D35" s="347"/>
      <c r="E35" s="347"/>
      <c r="F35" s="347"/>
      <c r="G35" s="347"/>
      <c r="H35" s="347"/>
      <c r="I35" s="348"/>
      <c r="J35" s="43"/>
      <c r="K35" s="43"/>
      <c r="L35" s="43"/>
      <c r="M35" s="43"/>
      <c r="N35" s="43"/>
      <c r="O35" s="43"/>
      <c r="P35" s="43"/>
      <c r="Q35" s="43"/>
      <c r="R35" s="242"/>
      <c r="S35" s="244"/>
      <c r="T35" s="44"/>
      <c r="U35" s="4" t="s">
        <v>214</v>
      </c>
      <c r="V35" s="49">
        <f>N47</f>
        <v>0</v>
      </c>
      <c r="W35" s="50">
        <v>349</v>
      </c>
      <c r="X35" s="6">
        <f t="shared" si="4"/>
        <v>0</v>
      </c>
      <c r="Y35" s="357" t="s">
        <v>309</v>
      </c>
      <c r="Z35" s="358"/>
      <c r="AA35" s="355"/>
      <c r="AB35" s="356"/>
      <c r="AC35" s="50">
        <v>195</v>
      </c>
      <c r="AD35" s="6">
        <f t="shared" ref="AD35:AD36" si="5">AC35*AA35</f>
        <v>0</v>
      </c>
    </row>
    <row r="36" spans="1:30" ht="15.6" customHeight="1">
      <c r="A36" s="43" t="s">
        <v>10</v>
      </c>
      <c r="B36" s="346"/>
      <c r="C36" s="347"/>
      <c r="D36" s="347"/>
      <c r="E36" s="347"/>
      <c r="F36" s="347"/>
      <c r="G36" s="347"/>
      <c r="H36" s="347"/>
      <c r="I36" s="348"/>
      <c r="J36" s="43"/>
      <c r="K36" s="43"/>
      <c r="L36" s="43"/>
      <c r="M36" s="43"/>
      <c r="N36" s="43"/>
      <c r="O36" s="43"/>
      <c r="P36" s="43"/>
      <c r="Q36" s="43"/>
      <c r="R36" s="242"/>
      <c r="S36" s="244"/>
      <c r="T36" s="44"/>
      <c r="U36" s="289" t="s">
        <v>312</v>
      </c>
      <c r="V36" s="49">
        <f>O47</f>
        <v>0</v>
      </c>
      <c r="W36" s="50">
        <v>471</v>
      </c>
      <c r="X36" s="6">
        <f t="shared" si="4"/>
        <v>0</v>
      </c>
      <c r="Y36" s="357" t="s">
        <v>308</v>
      </c>
      <c r="Z36" s="358"/>
      <c r="AA36" s="355"/>
      <c r="AB36" s="356"/>
      <c r="AC36" s="50">
        <v>250</v>
      </c>
      <c r="AD36" s="6">
        <f t="shared" si="5"/>
        <v>0</v>
      </c>
    </row>
    <row r="37" spans="1:30" ht="15.6" customHeight="1">
      <c r="A37" s="43"/>
      <c r="B37" s="346"/>
      <c r="C37" s="347"/>
      <c r="D37" s="347"/>
      <c r="E37" s="347"/>
      <c r="F37" s="347"/>
      <c r="G37" s="347"/>
      <c r="H37" s="347"/>
      <c r="I37" s="348"/>
      <c r="J37" s="43"/>
      <c r="K37" s="43"/>
      <c r="L37" s="43"/>
      <c r="M37" s="43"/>
      <c r="N37" s="43"/>
      <c r="O37" s="43"/>
      <c r="P37" s="43"/>
      <c r="Q37" s="43"/>
      <c r="R37" s="242"/>
      <c r="S37" s="244"/>
      <c r="T37" s="44"/>
      <c r="U37" s="4" t="s">
        <v>103</v>
      </c>
      <c r="V37" s="10"/>
      <c r="W37" s="53">
        <v>6.5</v>
      </c>
      <c r="X37" s="6">
        <f t="shared" si="4"/>
        <v>0</v>
      </c>
      <c r="Y37" s="290">
        <f>IF(V37=0,1,"")</f>
        <v>1</v>
      </c>
      <c r="Z37" s="349" t="s">
        <v>310</v>
      </c>
      <c r="AA37" s="390"/>
      <c r="AB37" s="390"/>
      <c r="AC37" s="350"/>
      <c r="AD37" s="6">
        <f>SUM(AD34:AD36)</f>
        <v>0</v>
      </c>
    </row>
    <row r="38" spans="1:30" ht="15.6" customHeight="1">
      <c r="A38" s="43"/>
      <c r="B38" s="346"/>
      <c r="C38" s="347"/>
      <c r="D38" s="347"/>
      <c r="E38" s="347"/>
      <c r="F38" s="347"/>
      <c r="G38" s="347"/>
      <c r="H38" s="347"/>
      <c r="I38" s="348"/>
      <c r="J38" s="43"/>
      <c r="K38" s="43"/>
      <c r="L38" s="43"/>
      <c r="M38" s="43"/>
      <c r="N38" s="43"/>
      <c r="O38" s="43"/>
      <c r="P38" s="43"/>
      <c r="Q38" s="43"/>
      <c r="R38" s="242"/>
      <c r="S38" s="244"/>
      <c r="T38" s="44"/>
      <c r="U38" s="289" t="s">
        <v>289</v>
      </c>
      <c r="V38" s="49">
        <f>P47</f>
        <v>0</v>
      </c>
      <c r="W38" s="50">
        <v>513</v>
      </c>
      <c r="X38" s="6">
        <f>V38*W38</f>
        <v>0</v>
      </c>
    </row>
    <row r="39" spans="1:30" ht="15.6" customHeight="1">
      <c r="A39" s="43"/>
      <c r="B39" s="346"/>
      <c r="C39" s="347"/>
      <c r="D39" s="347"/>
      <c r="E39" s="347"/>
      <c r="F39" s="347"/>
      <c r="G39" s="347"/>
      <c r="H39" s="347"/>
      <c r="I39" s="348"/>
      <c r="J39" s="43"/>
      <c r="K39" s="43"/>
      <c r="L39" s="43"/>
      <c r="M39" s="43"/>
      <c r="N39" s="43"/>
      <c r="O39" s="43"/>
      <c r="P39" s="43"/>
      <c r="Q39" s="43"/>
      <c r="R39" s="242"/>
      <c r="S39" s="244"/>
      <c r="T39" s="44"/>
      <c r="U39" s="4" t="s">
        <v>104</v>
      </c>
      <c r="V39" s="10"/>
      <c r="W39" s="53">
        <v>13</v>
      </c>
      <c r="X39" s="6">
        <f>V39*W39</f>
        <v>0</v>
      </c>
      <c r="Y39" s="290">
        <f>IF(V39=0,1,"")</f>
        <v>1</v>
      </c>
    </row>
    <row r="40" spans="1:30" ht="15.6" customHeight="1">
      <c r="A40" s="43"/>
      <c r="B40" s="346"/>
      <c r="C40" s="347"/>
      <c r="D40" s="347"/>
      <c r="E40" s="347"/>
      <c r="F40" s="347"/>
      <c r="G40" s="347"/>
      <c r="H40" s="347"/>
      <c r="I40" s="348"/>
      <c r="J40" s="43"/>
      <c r="K40" s="43"/>
      <c r="L40" s="43"/>
      <c r="M40" s="43"/>
      <c r="N40" s="43"/>
      <c r="O40" s="43"/>
      <c r="P40" s="43"/>
      <c r="Q40" s="43"/>
      <c r="R40" s="242"/>
      <c r="S40" s="244"/>
      <c r="T40" s="44"/>
      <c r="U40" s="289" t="s">
        <v>307</v>
      </c>
      <c r="V40" s="49">
        <f>Q47</f>
        <v>0</v>
      </c>
      <c r="W40" s="50">
        <v>555</v>
      </c>
      <c r="X40" s="6">
        <f>V40*W40</f>
        <v>0</v>
      </c>
    </row>
    <row r="41" spans="1:30" ht="15.6" customHeight="1" thickBot="1">
      <c r="A41" s="43"/>
      <c r="B41" s="346"/>
      <c r="C41" s="347"/>
      <c r="D41" s="347"/>
      <c r="E41" s="347"/>
      <c r="F41" s="347"/>
      <c r="G41" s="347"/>
      <c r="H41" s="347"/>
      <c r="I41" s="348"/>
      <c r="J41" s="43"/>
      <c r="K41" s="43"/>
      <c r="L41" s="43"/>
      <c r="M41" s="43"/>
      <c r="N41" s="43"/>
      <c r="O41" s="43"/>
      <c r="P41" s="43"/>
      <c r="Q41" s="43"/>
      <c r="R41" s="242"/>
      <c r="S41" s="244"/>
      <c r="T41" s="44"/>
      <c r="W41" s="1" t="s">
        <v>20</v>
      </c>
      <c r="X41" s="46">
        <f>SUM(X31:X40)+AD37</f>
        <v>0</v>
      </c>
    </row>
    <row r="42" spans="1:30" ht="15.6" customHeight="1">
      <c r="A42" s="43"/>
      <c r="B42" s="346"/>
      <c r="C42" s="347"/>
      <c r="D42" s="347"/>
      <c r="E42" s="347"/>
      <c r="F42" s="347"/>
      <c r="G42" s="347"/>
      <c r="H42" s="347"/>
      <c r="I42" s="348"/>
      <c r="J42" s="43"/>
      <c r="K42" s="43"/>
      <c r="L42" s="43"/>
      <c r="M42" s="43"/>
      <c r="N42" s="43"/>
      <c r="O42" s="43"/>
      <c r="P42" s="43"/>
      <c r="Q42" s="43"/>
      <c r="R42" s="242"/>
      <c r="S42" s="244"/>
      <c r="T42" s="44"/>
      <c r="U42" t="s">
        <v>112</v>
      </c>
      <c r="V42" t="s">
        <v>110</v>
      </c>
      <c r="W42" t="s">
        <v>111</v>
      </c>
      <c r="X42" t="s">
        <v>15</v>
      </c>
    </row>
    <row r="43" spans="1:30" ht="15.6" customHeight="1">
      <c r="A43" s="43"/>
      <c r="B43" s="346"/>
      <c r="C43" s="347"/>
      <c r="D43" s="347"/>
      <c r="E43" s="347"/>
      <c r="F43" s="347"/>
      <c r="G43" s="347"/>
      <c r="H43" s="347"/>
      <c r="I43" s="348"/>
      <c r="J43" s="43"/>
      <c r="K43" s="43"/>
      <c r="L43" s="43"/>
      <c r="M43" s="43"/>
      <c r="N43" s="43"/>
      <c r="O43" s="43"/>
      <c r="P43" s="43"/>
      <c r="Q43" s="43"/>
      <c r="R43" s="242"/>
      <c r="S43" s="244"/>
      <c r="T43" s="44"/>
      <c r="U43" s="4" t="s">
        <v>290</v>
      </c>
      <c r="V43" s="10"/>
      <c r="W43" s="12"/>
      <c r="X43" s="6">
        <f t="shared" ref="X43:X48" si="6">V43*W43</f>
        <v>0</v>
      </c>
      <c r="Y43" s="2">
        <f t="shared" ref="Y43:Z48" si="7">IF(V43="",1,0)</f>
        <v>1</v>
      </c>
      <c r="Z43" s="2">
        <f t="shared" si="7"/>
        <v>1</v>
      </c>
    </row>
    <row r="44" spans="1:30" ht="15.6" customHeight="1">
      <c r="A44" s="43"/>
      <c r="B44" s="346"/>
      <c r="C44" s="347"/>
      <c r="D44" s="347"/>
      <c r="E44" s="347"/>
      <c r="F44" s="347"/>
      <c r="G44" s="347"/>
      <c r="H44" s="347"/>
      <c r="I44" s="348"/>
      <c r="J44" s="43"/>
      <c r="K44" s="43"/>
      <c r="L44" s="43"/>
      <c r="M44" s="43"/>
      <c r="N44" s="43"/>
      <c r="O44" s="43"/>
      <c r="P44" s="43"/>
      <c r="Q44" s="43"/>
      <c r="R44" s="242"/>
      <c r="S44" s="244"/>
      <c r="T44" s="44"/>
      <c r="U44" s="4" t="s">
        <v>116</v>
      </c>
      <c r="V44" s="10"/>
      <c r="W44" s="12"/>
      <c r="X44" s="6">
        <f t="shared" si="6"/>
        <v>0</v>
      </c>
      <c r="Y44" s="2">
        <f t="shared" si="7"/>
        <v>1</v>
      </c>
      <c r="Z44" s="2">
        <f t="shared" si="7"/>
        <v>1</v>
      </c>
    </row>
    <row r="45" spans="1:30" ht="15.6" customHeight="1">
      <c r="A45" s="43"/>
      <c r="B45" s="346"/>
      <c r="C45" s="347"/>
      <c r="D45" s="347"/>
      <c r="E45" s="347"/>
      <c r="F45" s="347"/>
      <c r="G45" s="347"/>
      <c r="H45" s="347"/>
      <c r="I45" s="348"/>
      <c r="J45" s="43"/>
      <c r="K45" s="43"/>
      <c r="L45" s="43"/>
      <c r="M45" s="43"/>
      <c r="N45" s="43"/>
      <c r="O45" s="43"/>
      <c r="P45" s="43"/>
      <c r="Q45" s="43"/>
      <c r="R45" s="242"/>
      <c r="S45" s="244"/>
      <c r="T45" s="44"/>
      <c r="U45" s="4" t="s">
        <v>114</v>
      </c>
      <c r="V45" s="10"/>
      <c r="W45" s="12"/>
      <c r="X45" s="6">
        <f t="shared" si="6"/>
        <v>0</v>
      </c>
      <c r="Y45" s="2">
        <f t="shared" si="7"/>
        <v>1</v>
      </c>
      <c r="Z45" s="2">
        <f t="shared" si="7"/>
        <v>1</v>
      </c>
    </row>
    <row r="46" spans="1:30" ht="15.6" customHeight="1">
      <c r="A46" s="43" t="s">
        <v>10</v>
      </c>
      <c r="B46" s="346"/>
      <c r="C46" s="347"/>
      <c r="D46" s="347"/>
      <c r="E46" s="347"/>
      <c r="F46" s="347"/>
      <c r="G46" s="347"/>
      <c r="H46" s="347"/>
      <c r="I46" s="348"/>
      <c r="J46" s="43"/>
      <c r="K46" s="43"/>
      <c r="L46" s="43"/>
      <c r="M46" s="43"/>
      <c r="N46" s="43"/>
      <c r="O46" s="43"/>
      <c r="P46" s="43"/>
      <c r="Q46" s="43"/>
      <c r="R46" s="242"/>
      <c r="S46" s="244"/>
      <c r="T46" s="44"/>
      <c r="U46" s="4" t="s">
        <v>115</v>
      </c>
      <c r="V46" s="10"/>
      <c r="W46" s="12"/>
      <c r="X46" s="6">
        <f t="shared" si="6"/>
        <v>0</v>
      </c>
      <c r="Y46" s="2">
        <f t="shared" si="7"/>
        <v>1</v>
      </c>
      <c r="Z46" s="2">
        <f t="shared" si="7"/>
        <v>1</v>
      </c>
    </row>
    <row r="47" spans="1:30" ht="15.6" customHeight="1">
      <c r="A47" s="369" t="s">
        <v>4</v>
      </c>
      <c r="B47" s="369"/>
      <c r="C47" s="369"/>
      <c r="D47" s="369"/>
      <c r="E47" s="369"/>
      <c r="F47" s="369"/>
      <c r="G47" s="369"/>
      <c r="H47" s="369"/>
      <c r="I47" s="369"/>
      <c r="J47" s="369"/>
      <c r="K47" s="13">
        <f t="shared" ref="K47:S47" si="8">SUM(K10:K46)</f>
        <v>0</v>
      </c>
      <c r="L47" s="13">
        <f>SUM(L10:L46)</f>
        <v>0</v>
      </c>
      <c r="M47" s="13">
        <f>SUM(M10:M46)</f>
        <v>0</v>
      </c>
      <c r="N47" s="13">
        <f t="shared" si="8"/>
        <v>0</v>
      </c>
      <c r="O47" s="13">
        <f t="shared" si="8"/>
        <v>0</v>
      </c>
      <c r="P47" s="13">
        <f>SUM(P10:P46)</f>
        <v>0</v>
      </c>
      <c r="Q47" s="13">
        <f>SUM(Q10:Q46)</f>
        <v>0</v>
      </c>
      <c r="R47" s="243">
        <f>SUM(R10:R46)*48</f>
        <v>0</v>
      </c>
      <c r="S47" s="6">
        <f t="shared" si="8"/>
        <v>0</v>
      </c>
      <c r="T47" s="15">
        <f>SUM(T10:T46)</f>
        <v>0</v>
      </c>
      <c r="U47" s="4" t="s">
        <v>105</v>
      </c>
      <c r="V47" s="10"/>
      <c r="W47" s="12"/>
      <c r="X47" s="6">
        <f t="shared" si="6"/>
        <v>0</v>
      </c>
      <c r="Y47" s="2">
        <f t="shared" si="7"/>
        <v>1</v>
      </c>
      <c r="Z47" s="2">
        <f t="shared" si="7"/>
        <v>1</v>
      </c>
    </row>
    <row r="48" spans="1:30" ht="15.6" customHeight="1">
      <c r="U48" s="4" t="s">
        <v>106</v>
      </c>
      <c r="V48" s="10"/>
      <c r="W48" s="12"/>
      <c r="X48" s="6">
        <f t="shared" si="6"/>
        <v>0</v>
      </c>
      <c r="Y48" s="2">
        <f t="shared" si="7"/>
        <v>1</v>
      </c>
      <c r="Z48" s="2">
        <f t="shared" si="7"/>
        <v>1</v>
      </c>
    </row>
    <row r="49" spans="1:34" ht="15.6" customHeight="1" thickBot="1">
      <c r="A49" s="368" t="s">
        <v>12</v>
      </c>
      <c r="B49" s="368"/>
      <c r="C49" s="367">
        <f>X17</f>
        <v>0</v>
      </c>
      <c r="D49" s="367"/>
      <c r="F49" s="368" t="s">
        <v>6</v>
      </c>
      <c r="G49" s="368"/>
      <c r="H49" s="324">
        <f>X41</f>
        <v>0</v>
      </c>
      <c r="I49" s="324"/>
      <c r="J49" s="8"/>
      <c r="K49" s="1"/>
      <c r="L49" s="1"/>
      <c r="M49" s="1"/>
      <c r="N49" s="1" t="s">
        <v>8</v>
      </c>
      <c r="O49" s="324">
        <f>X13</f>
        <v>0</v>
      </c>
      <c r="P49" s="324"/>
      <c r="Q49" s="324"/>
      <c r="R49" s="324"/>
      <c r="S49" s="324"/>
      <c r="T49" s="9"/>
      <c r="W49" s="1" t="s">
        <v>15</v>
      </c>
      <c r="X49" s="46">
        <f>SUM(X43:X48)</f>
        <v>0</v>
      </c>
    </row>
    <row r="50" spans="1:34" ht="15.6" customHeight="1">
      <c r="O50" s="2"/>
      <c r="P50" s="2"/>
      <c r="Q50" s="2"/>
      <c r="R50" s="2"/>
      <c r="S50" s="2"/>
      <c r="V50" t="s">
        <v>110</v>
      </c>
      <c r="W50" t="s">
        <v>14</v>
      </c>
      <c r="X50" t="s">
        <v>15</v>
      </c>
      <c r="AB50" s="218"/>
      <c r="AC50" s="218"/>
      <c r="AD50" s="218"/>
      <c r="AE50" s="218"/>
      <c r="AF50" s="218"/>
      <c r="AG50" s="218"/>
      <c r="AH50" s="218"/>
    </row>
    <row r="51" spans="1:34" ht="15.6" customHeight="1">
      <c r="A51" s="368" t="s">
        <v>5</v>
      </c>
      <c r="B51" s="368"/>
      <c r="C51" s="324">
        <f>X29</f>
        <v>0</v>
      </c>
      <c r="D51" s="324"/>
      <c r="F51" s="368" t="s">
        <v>7</v>
      </c>
      <c r="G51" s="368"/>
      <c r="H51" s="324">
        <f>AC27</f>
        <v>0</v>
      </c>
      <c r="I51" s="324"/>
      <c r="K51" s="368" t="s">
        <v>9</v>
      </c>
      <c r="L51" s="368"/>
      <c r="M51" s="368"/>
      <c r="N51" s="368"/>
      <c r="O51" s="324">
        <f>AA18+AA19+AA20+AA21</f>
        <v>0</v>
      </c>
      <c r="P51" s="324"/>
      <c r="Q51" s="324"/>
      <c r="R51" s="324"/>
      <c r="S51" s="324"/>
      <c r="T51" s="9"/>
      <c r="U51" s="211" t="s">
        <v>117</v>
      </c>
      <c r="V51" s="212"/>
      <c r="W51" s="212"/>
      <c r="X51" s="213">
        <f>V51*W51</f>
        <v>0</v>
      </c>
      <c r="Y51" s="2">
        <f>IF(V51="",1,0)</f>
        <v>1</v>
      </c>
      <c r="Z51" s="2">
        <f>IF(W51="",1,0)</f>
        <v>1</v>
      </c>
      <c r="AB51" s="218"/>
      <c r="AC51" s="218"/>
      <c r="AD51" s="218"/>
      <c r="AE51" s="218"/>
      <c r="AF51" s="218"/>
      <c r="AG51" s="218"/>
      <c r="AH51" s="218"/>
    </row>
    <row r="52" spans="1:34" ht="15.6" customHeight="1">
      <c r="O52" s="2"/>
      <c r="P52" s="2"/>
      <c r="Q52" s="2"/>
      <c r="R52" s="2"/>
      <c r="S52" s="2"/>
      <c r="T52" s="2"/>
      <c r="U52" s="178" t="s">
        <v>109</v>
      </c>
      <c r="V52" s="214" t="s">
        <v>110</v>
      </c>
      <c r="W52" s="214" t="s">
        <v>14</v>
      </c>
      <c r="X52" s="179" t="s">
        <v>15</v>
      </c>
      <c r="AB52" s="218"/>
      <c r="AC52" s="218"/>
      <c r="AD52" s="218"/>
      <c r="AE52" s="218"/>
      <c r="AF52" s="218"/>
      <c r="AG52" s="218"/>
      <c r="AH52" s="218"/>
    </row>
    <row r="53" spans="1:34" ht="15.6" customHeight="1">
      <c r="A53" s="368" t="s">
        <v>36</v>
      </c>
      <c r="B53" s="368"/>
      <c r="C53" s="324">
        <f>X49+X51+X64+R47</f>
        <v>0</v>
      </c>
      <c r="D53" s="324"/>
      <c r="G53" s="1" t="s">
        <v>13</v>
      </c>
      <c r="H53" s="324">
        <f>S47</f>
        <v>0</v>
      </c>
      <c r="I53" s="324"/>
      <c r="N53" s="1" t="s">
        <v>107</v>
      </c>
      <c r="O53" s="324">
        <f>X58+X60+X61+X62+X65+X66</f>
        <v>0</v>
      </c>
      <c r="P53" s="324"/>
      <c r="Q53" s="324"/>
      <c r="R53" s="324"/>
      <c r="S53" s="324"/>
      <c r="T53" s="9"/>
      <c r="U53" s="10"/>
      <c r="V53" s="10"/>
      <c r="W53" s="12"/>
      <c r="X53" s="6">
        <f>W53*V53</f>
        <v>0</v>
      </c>
      <c r="AB53" s="218"/>
      <c r="AC53" s="218"/>
      <c r="AD53" s="218"/>
      <c r="AE53" s="218"/>
      <c r="AF53" s="218"/>
      <c r="AG53" s="218"/>
      <c r="AH53" s="218"/>
    </row>
    <row r="54" spans="1:34" ht="15.6" customHeight="1">
      <c r="U54" s="10"/>
      <c r="V54" s="10"/>
      <c r="W54" s="12"/>
      <c r="X54" s="6">
        <f>W54*V54</f>
        <v>0</v>
      </c>
      <c r="AB54" s="218"/>
      <c r="AC54" s="218"/>
      <c r="AD54" s="218"/>
      <c r="AE54" s="218"/>
      <c r="AF54" s="218"/>
      <c r="AG54" s="218"/>
      <c r="AH54" s="218"/>
    </row>
    <row r="55" spans="1:34" ht="15.6" customHeight="1">
      <c r="A55" s="375" t="s">
        <v>237</v>
      </c>
      <c r="B55" s="375"/>
      <c r="C55" s="324">
        <f>AA22+AA23</f>
        <v>0</v>
      </c>
      <c r="D55" s="324"/>
      <c r="U55" s="10"/>
      <c r="V55" s="10"/>
      <c r="W55" s="12"/>
      <c r="X55" s="6">
        <f>W55*V55</f>
        <v>0</v>
      </c>
      <c r="AB55" s="174"/>
      <c r="AC55" s="174"/>
      <c r="AD55" s="174"/>
      <c r="AE55" s="174"/>
      <c r="AF55" s="174"/>
      <c r="AG55" s="174"/>
      <c r="AH55" s="174"/>
    </row>
    <row r="56" spans="1:34" ht="15.6" customHeight="1">
      <c r="U56" s="10"/>
      <c r="V56" s="10"/>
      <c r="W56" s="12"/>
      <c r="X56" s="6">
        <f>W56*V56</f>
        <v>0</v>
      </c>
      <c r="AB56" s="174"/>
      <c r="AC56" s="174"/>
      <c r="AD56" s="174"/>
      <c r="AE56" s="174"/>
      <c r="AF56" s="174"/>
      <c r="AG56" s="174"/>
      <c r="AH56" s="174"/>
    </row>
    <row r="57" spans="1:34" ht="15.6" customHeight="1">
      <c r="L57" s="374" t="str">
        <f>IF(Y71&gt;0,"NOT ALL FIELDS FILLED IN","")</f>
        <v>NOT ALL FIELDS FILLED IN</v>
      </c>
      <c r="M57" s="374"/>
      <c r="N57" s="374"/>
      <c r="O57" s="374"/>
      <c r="P57" s="374"/>
      <c r="Q57" s="374"/>
      <c r="R57" s="374"/>
      <c r="S57" s="374"/>
      <c r="U57" s="10"/>
      <c r="V57" s="10"/>
      <c r="W57" s="12"/>
      <c r="X57" s="6">
        <f>W57*V57</f>
        <v>0</v>
      </c>
      <c r="AB57" s="174"/>
      <c r="AC57" s="174"/>
      <c r="AD57" s="174"/>
      <c r="AE57" s="174"/>
      <c r="AF57" s="174"/>
      <c r="AG57" s="174"/>
      <c r="AH57" s="174"/>
    </row>
    <row r="58" spans="1:34" ht="15.6" customHeight="1" thickBot="1">
      <c r="A58" t="str">
        <f>'Labor 1'!A58</f>
        <v>REV 03/27/2026</v>
      </c>
      <c r="W58" s="1" t="s">
        <v>15</v>
      </c>
      <c r="X58" s="47">
        <f>SUM(X53:X57)</f>
        <v>0</v>
      </c>
    </row>
    <row r="59" spans="1:34" ht="15.6" customHeight="1">
      <c r="U59" s="2"/>
      <c r="V59" s="205" t="s">
        <v>229</v>
      </c>
      <c r="W59" s="206" t="s">
        <v>14</v>
      </c>
      <c r="X59" s="166" t="s">
        <v>15</v>
      </c>
    </row>
    <row r="60" spans="1:34" ht="15.6" customHeight="1">
      <c r="U60" s="32" t="s">
        <v>226</v>
      </c>
      <c r="V60" s="209"/>
      <c r="W60" s="207">
        <v>275</v>
      </c>
      <c r="X60" s="208">
        <f>V60*W60</f>
        <v>0</v>
      </c>
      <c r="Y60" s="2">
        <f>IF(V60="",1,0)</f>
        <v>1</v>
      </c>
      <c r="Z60" s="2"/>
    </row>
    <row r="61" spans="1:34">
      <c r="U61" s="32" t="s">
        <v>227</v>
      </c>
      <c r="V61" s="209"/>
      <c r="W61" s="207">
        <v>800</v>
      </c>
      <c r="X61" s="208">
        <f>V61*W61</f>
        <v>0</v>
      </c>
      <c r="Y61" s="2">
        <f>IF(V61="",1,0)</f>
        <v>1</v>
      </c>
      <c r="Z61" s="2"/>
    </row>
    <row r="62" spans="1:34">
      <c r="A62" s="364" t="s">
        <v>195</v>
      </c>
      <c r="B62" s="365"/>
      <c r="C62" s="365"/>
      <c r="D62" s="365"/>
      <c r="E62" s="365"/>
      <c r="F62" s="365"/>
      <c r="G62" s="366"/>
      <c r="I62" s="364" t="s">
        <v>194</v>
      </c>
      <c r="J62" s="365"/>
      <c r="K62" s="365"/>
      <c r="L62" s="365"/>
      <c r="M62" s="365"/>
      <c r="N62" s="365"/>
      <c r="O62" s="365"/>
      <c r="P62" s="365"/>
      <c r="Q62" s="365"/>
      <c r="R62" s="365"/>
      <c r="S62" s="366"/>
      <c r="U62" s="32" t="s">
        <v>228</v>
      </c>
      <c r="V62" s="209"/>
      <c r="W62" s="207">
        <v>850</v>
      </c>
      <c r="X62" s="208">
        <f>V62*W62</f>
        <v>0</v>
      </c>
      <c r="Y62" s="2">
        <f>IF(V62="",1,0)</f>
        <v>1</v>
      </c>
    </row>
    <row r="63" spans="1:34">
      <c r="A63" s="327" t="s">
        <v>197</v>
      </c>
      <c r="B63" s="328"/>
      <c r="C63" s="328"/>
      <c r="D63" s="328"/>
      <c r="E63" s="328"/>
      <c r="F63" s="326" t="str">
        <f>IF(V10=0,"",V10*65)</f>
        <v/>
      </c>
      <c r="G63" s="326"/>
      <c r="I63" s="328" t="s">
        <v>197</v>
      </c>
      <c r="J63" s="328"/>
      <c r="K63" s="328"/>
      <c r="L63" s="328"/>
      <c r="M63" s="328"/>
      <c r="N63" s="328"/>
      <c r="O63" s="328"/>
      <c r="P63" s="313"/>
      <c r="Q63" s="326" t="str">
        <f>IF(O49=0,"",O49-F63)</f>
        <v/>
      </c>
      <c r="R63" s="326"/>
      <c r="S63" s="326"/>
      <c r="V63" s="205" t="s">
        <v>230</v>
      </c>
      <c r="W63" s="206" t="s">
        <v>14</v>
      </c>
      <c r="X63" s="166" t="s">
        <v>15</v>
      </c>
    </row>
    <row r="64" spans="1:34">
      <c r="A64" s="327" t="s">
        <v>198</v>
      </c>
      <c r="B64" s="328"/>
      <c r="C64" s="328"/>
      <c r="D64" s="328"/>
      <c r="E64" s="328"/>
      <c r="F64" s="326" t="str">
        <f>IF((V14+V15+V16)=0,"",(V14+V15+V16)*68)</f>
        <v/>
      </c>
      <c r="G64" s="326"/>
      <c r="I64" s="328" t="s">
        <v>198</v>
      </c>
      <c r="J64" s="328"/>
      <c r="K64" s="328"/>
      <c r="L64" s="328"/>
      <c r="M64" s="328"/>
      <c r="N64" s="328"/>
      <c r="O64" s="328"/>
      <c r="P64" s="313"/>
      <c r="Q64" s="326" t="str">
        <f>IF(C49=0,"",C49-F64)</f>
        <v/>
      </c>
      <c r="R64" s="326"/>
      <c r="S64" s="326"/>
      <c r="U64" s="32" t="s">
        <v>102</v>
      </c>
      <c r="V64" s="10"/>
      <c r="W64" s="207">
        <v>85</v>
      </c>
      <c r="X64" s="208">
        <f>V64*W64</f>
        <v>0</v>
      </c>
      <c r="Y64" s="2">
        <f>IF(V64="",1,0)</f>
        <v>1</v>
      </c>
    </row>
    <row r="65" spans="1:28">
      <c r="A65" s="327" t="s">
        <v>6</v>
      </c>
      <c r="B65" s="328"/>
      <c r="C65" s="328"/>
      <c r="D65" s="328"/>
      <c r="E65" s="328"/>
      <c r="F65" s="326" t="str">
        <f>IF($H$49=0,"",$H$49/1.1)</f>
        <v/>
      </c>
      <c r="G65" s="326"/>
      <c r="I65" s="328" t="s">
        <v>6</v>
      </c>
      <c r="J65" s="328"/>
      <c r="K65" s="328"/>
      <c r="L65" s="328"/>
      <c r="M65" s="328"/>
      <c r="N65" s="328"/>
      <c r="O65" s="328"/>
      <c r="P65" s="313"/>
      <c r="Q65" s="326" t="str">
        <f>IF(H49=0,"",H49-F65)</f>
        <v/>
      </c>
      <c r="R65" s="326"/>
      <c r="S65" s="326"/>
      <c r="U65" s="32" t="s">
        <v>291</v>
      </c>
      <c r="V65" s="10"/>
      <c r="W65" s="27"/>
      <c r="X65" s="208">
        <f t="shared" ref="X65:X66" si="9">V65*W65</f>
        <v>0</v>
      </c>
      <c r="Y65" s="2">
        <f t="shared" ref="Y65:Z66" si="10">IF(V65="",1,0)</f>
        <v>1</v>
      </c>
      <c r="Z65" s="2">
        <f t="shared" si="10"/>
        <v>1</v>
      </c>
    </row>
    <row r="66" spans="1:28">
      <c r="A66" s="327" t="s">
        <v>199</v>
      </c>
      <c r="B66" s="328"/>
      <c r="C66" s="328"/>
      <c r="D66" s="328"/>
      <c r="E66" s="328"/>
      <c r="F66" s="326" t="str">
        <f>IF($C$53=0,"",$C$53*0.6)</f>
        <v/>
      </c>
      <c r="G66" s="326"/>
      <c r="I66" s="328" t="s">
        <v>199</v>
      </c>
      <c r="J66" s="328"/>
      <c r="K66" s="328"/>
      <c r="L66" s="328"/>
      <c r="M66" s="328"/>
      <c r="N66" s="328"/>
      <c r="O66" s="328"/>
      <c r="P66" s="313"/>
      <c r="Q66" s="326" t="str">
        <f>IF(C53=0,"",C53-F66)</f>
        <v/>
      </c>
      <c r="R66" s="326"/>
      <c r="S66" s="326"/>
      <c r="U66" s="292" t="s">
        <v>292</v>
      </c>
      <c r="V66" s="10"/>
      <c r="W66" s="27"/>
      <c r="X66" s="208">
        <f t="shared" si="9"/>
        <v>0</v>
      </c>
      <c r="Y66" s="2">
        <f t="shared" si="10"/>
        <v>1</v>
      </c>
      <c r="Z66" s="2">
        <f t="shared" si="10"/>
        <v>1</v>
      </c>
    </row>
    <row r="67" spans="1:28" ht="13.5" thickBot="1">
      <c r="A67" s="327" t="s">
        <v>5</v>
      </c>
      <c r="B67" s="328"/>
      <c r="C67" s="328"/>
      <c r="D67" s="328"/>
      <c r="E67" s="328"/>
      <c r="F67" s="326" t="str">
        <f>IF($X$29=0,"",$X$29)</f>
        <v/>
      </c>
      <c r="G67" s="326"/>
      <c r="I67" s="327" t="s">
        <v>5</v>
      </c>
      <c r="J67" s="328"/>
      <c r="K67" s="328"/>
      <c r="L67" s="328"/>
      <c r="M67" s="328"/>
      <c r="N67" s="328"/>
      <c r="O67" s="328"/>
      <c r="P67" s="313"/>
      <c r="Q67" s="326" t="str">
        <f>IF($X$29=0,"",$X$29-F67)</f>
        <v/>
      </c>
      <c r="R67" s="326"/>
      <c r="S67" s="326"/>
      <c r="U67" s="292" t="s">
        <v>293</v>
      </c>
      <c r="W67" t="s">
        <v>15</v>
      </c>
      <c r="X67" s="210">
        <f>X60+X61+X62+X64+X65+X66</f>
        <v>0</v>
      </c>
    </row>
    <row r="68" spans="1:28">
      <c r="A68" s="327" t="s">
        <v>7</v>
      </c>
      <c r="B68" s="328"/>
      <c r="C68" s="328"/>
      <c r="D68" s="328"/>
      <c r="E68" s="328"/>
      <c r="F68" s="326" t="str">
        <f>IF($AC$27=0,"",AC27)</f>
        <v/>
      </c>
      <c r="G68" s="326"/>
      <c r="I68" s="327" t="s">
        <v>7</v>
      </c>
      <c r="J68" s="328"/>
      <c r="K68" s="328"/>
      <c r="L68" s="328"/>
      <c r="M68" s="328"/>
      <c r="N68" s="328"/>
      <c r="O68" s="328"/>
      <c r="P68" s="313"/>
      <c r="Q68" s="326" t="str">
        <f>IF($AC$27=0,"",$AC$27-F68)</f>
        <v/>
      </c>
      <c r="R68" s="326"/>
      <c r="S68" s="326"/>
      <c r="U68" s="1" t="s">
        <v>21</v>
      </c>
      <c r="V68" s="216">
        <f>O53+H53+C53+C51+H51+O51+O49+H49+C49+C55</f>
        <v>0</v>
      </c>
      <c r="W68" s="8"/>
    </row>
    <row r="69" spans="1:28">
      <c r="A69" s="327" t="s">
        <v>13</v>
      </c>
      <c r="B69" s="328"/>
      <c r="C69" s="328"/>
      <c r="D69" s="328"/>
      <c r="E69" s="328"/>
      <c r="F69" s="326" t="str">
        <f>IF($H$53=0,"",$H$53*0.6)</f>
        <v/>
      </c>
      <c r="G69" s="326"/>
      <c r="I69" s="327" t="s">
        <v>13</v>
      </c>
      <c r="J69" s="328"/>
      <c r="K69" s="328"/>
      <c r="L69" s="328"/>
      <c r="M69" s="328"/>
      <c r="N69" s="328"/>
      <c r="O69" s="328"/>
      <c r="P69" s="313"/>
      <c r="Q69" s="326" t="str">
        <f>IF(H53=0,"",H53-F69)</f>
        <v/>
      </c>
      <c r="R69" s="326"/>
      <c r="S69" s="326"/>
    </row>
    <row r="70" spans="1:28">
      <c r="A70" s="327" t="s">
        <v>107</v>
      </c>
      <c r="B70" s="328"/>
      <c r="C70" s="328"/>
      <c r="D70" s="328"/>
      <c r="E70" s="328"/>
      <c r="F70" s="326" t="str">
        <f>IF($O$53=0,"",$O$53*0.9)</f>
        <v/>
      </c>
      <c r="G70" s="326"/>
      <c r="I70" s="327" t="s">
        <v>107</v>
      </c>
      <c r="J70" s="328"/>
      <c r="K70" s="328"/>
      <c r="L70" s="328"/>
      <c r="M70" s="328"/>
      <c r="N70" s="328"/>
      <c r="O70" s="328"/>
      <c r="P70" s="313"/>
      <c r="Q70" s="326" t="str">
        <f>IF(O53=0,"",O53-F70)</f>
        <v/>
      </c>
      <c r="R70" s="326"/>
      <c r="S70" s="326"/>
    </row>
    <row r="71" spans="1:28">
      <c r="A71" s="327" t="s">
        <v>9</v>
      </c>
      <c r="B71" s="328"/>
      <c r="C71" s="328"/>
      <c r="D71" s="328"/>
      <c r="E71" s="328"/>
      <c r="F71" s="326" t="str">
        <f>IF($O$51=0,"",$O$51*0.6)</f>
        <v/>
      </c>
      <c r="G71" s="326"/>
      <c r="I71" s="327" t="s">
        <v>9</v>
      </c>
      <c r="J71" s="328"/>
      <c r="K71" s="328"/>
      <c r="L71" s="328"/>
      <c r="M71" s="328"/>
      <c r="N71" s="328"/>
      <c r="O71" s="328"/>
      <c r="P71" s="313"/>
      <c r="Q71" s="326" t="str">
        <f>IF(O51=0,"",O51-F71)</f>
        <v/>
      </c>
      <c r="R71" s="326"/>
      <c r="S71" s="326"/>
      <c r="Y71" s="2">
        <f>Y64+Y62+Y61+Y60+Y51+Z51+Y48+Z48+Y47+Z47+Y46+Z46+Y45+Z45+Y44+Z44+Y43+Y29+Z29+Y28+Y25+Y26+AC21+AC20+AC19+AC18+Y17+Y14+Y12+Y11+Z43+AC22+AD22+Y15+Y16+Y37+Y39+Y65+Z65+Y66+Z66+Y31+Z31+AC23+AD23</f>
        <v>42</v>
      </c>
    </row>
    <row r="72" spans="1:28">
      <c r="A72" s="387" t="s">
        <v>237</v>
      </c>
      <c r="B72" s="328"/>
      <c r="C72" s="328"/>
      <c r="D72" s="328"/>
      <c r="E72" s="328"/>
      <c r="F72" s="326" t="str">
        <f>IF(C55=0,"",C55)</f>
        <v/>
      </c>
      <c r="G72" s="326"/>
      <c r="I72" s="387" t="s">
        <v>237</v>
      </c>
      <c r="J72" s="328"/>
      <c r="K72" s="328"/>
      <c r="L72" s="328"/>
      <c r="M72" s="328"/>
      <c r="N72" s="328"/>
      <c r="O72" s="328"/>
      <c r="P72" s="313"/>
      <c r="Q72" s="326" t="str">
        <f>IF(C55=0,"",C55-F72)</f>
        <v/>
      </c>
      <c r="R72" s="326"/>
      <c r="S72" s="326"/>
      <c r="V72" t="s">
        <v>108</v>
      </c>
    </row>
    <row r="73" spans="1:28">
      <c r="A73" s="332" t="s">
        <v>101</v>
      </c>
      <c r="B73" s="333"/>
      <c r="C73" s="333"/>
      <c r="D73" s="333"/>
      <c r="E73" s="334"/>
      <c r="F73" s="326">
        <f>SUM(F63:G72)</f>
        <v>0</v>
      </c>
      <c r="G73" s="326"/>
      <c r="I73" s="332" t="s">
        <v>196</v>
      </c>
      <c r="J73" s="333"/>
      <c r="K73" s="333"/>
      <c r="L73" s="333"/>
      <c r="M73" s="333"/>
      <c r="N73" s="333"/>
      <c r="O73" s="334"/>
      <c r="P73" s="312"/>
      <c r="Q73" s="326">
        <f>SUM(Q63:S72)</f>
        <v>0</v>
      </c>
      <c r="R73" s="326"/>
      <c r="S73" s="326"/>
      <c r="V73" s="321"/>
      <c r="W73" s="322"/>
      <c r="X73" s="322"/>
      <c r="Y73" s="322"/>
      <c r="Z73" s="322"/>
      <c r="AA73" s="322"/>
      <c r="AB73" s="323"/>
    </row>
    <row r="74" spans="1:28">
      <c r="I74" s="329" t="s">
        <v>192</v>
      </c>
      <c r="J74" s="330"/>
      <c r="K74" s="330"/>
      <c r="L74" s="330"/>
      <c r="M74" s="330"/>
      <c r="N74" s="330"/>
      <c r="O74" s="330"/>
      <c r="P74" s="5"/>
      <c r="Q74" s="331">
        <f>IF(Q73=0,0,Q73/V68)</f>
        <v>0</v>
      </c>
      <c r="R74" s="331"/>
      <c r="S74" s="331"/>
      <c r="V74" s="321"/>
      <c r="W74" s="322"/>
      <c r="X74" s="322"/>
      <c r="Y74" s="322"/>
      <c r="Z74" s="322"/>
      <c r="AA74" s="322"/>
      <c r="AB74" s="323"/>
    </row>
    <row r="75" spans="1:28">
      <c r="V75" s="321"/>
      <c r="W75" s="322"/>
      <c r="X75" s="322"/>
      <c r="Y75" s="322"/>
      <c r="Z75" s="322"/>
      <c r="AA75" s="322"/>
      <c r="AB75" s="323"/>
    </row>
    <row r="76" spans="1:28">
      <c r="V76" s="321"/>
      <c r="W76" s="322"/>
      <c r="X76" s="322"/>
      <c r="Y76" s="322"/>
      <c r="Z76" s="322"/>
      <c r="AA76" s="322"/>
      <c r="AB76" s="323"/>
    </row>
    <row r="77" spans="1:28">
      <c r="V77" s="321"/>
      <c r="W77" s="322"/>
      <c r="X77" s="322"/>
      <c r="Y77" s="322"/>
      <c r="Z77" s="322"/>
      <c r="AA77" s="322"/>
      <c r="AB77" s="323"/>
    </row>
    <row r="78" spans="1:28">
      <c r="V78" s="321"/>
      <c r="W78" s="322"/>
      <c r="X78" s="322"/>
      <c r="Y78" s="322"/>
      <c r="Z78" s="322"/>
      <c r="AA78" s="322"/>
      <c r="AB78" s="323"/>
    </row>
    <row r="79" spans="1:28">
      <c r="V79" s="321"/>
      <c r="W79" s="322"/>
      <c r="X79" s="322"/>
      <c r="Y79" s="322"/>
      <c r="Z79" s="322"/>
      <c r="AA79" s="322"/>
      <c r="AB79" s="323"/>
    </row>
  </sheetData>
  <sheetProtection sheet="1" selectLockedCells="1"/>
  <protectedRanges>
    <protectedRange sqref="V18:V23" name="Range1_1"/>
    <protectedRange sqref="Y19:Y21" name="Range2"/>
    <protectedRange sqref="V73:AB79 A10:T46 M6 O6:P6 V11:V12 V14 V64 V25:V26 V28:V29 W29 V37 V39 V43:W48 V51:W51 U53:W57 V60:W61 V62" name="Range1"/>
    <protectedRange sqref="AB35:AB36" name="Range1_2"/>
  </protectedRanges>
  <mergeCells count="139">
    <mergeCell ref="Y33:AB33"/>
    <mergeCell ref="Y34:Z34"/>
    <mergeCell ref="AA34:AB34"/>
    <mergeCell ref="Y35:Z35"/>
    <mergeCell ref="AA35:AB35"/>
    <mergeCell ref="Y36:Z36"/>
    <mergeCell ref="AA36:AB36"/>
    <mergeCell ref="Z37:AC37"/>
    <mergeCell ref="Z25:AA25"/>
    <mergeCell ref="Z26:AA26"/>
    <mergeCell ref="AA27:AB27"/>
    <mergeCell ref="AC27:AD27"/>
    <mergeCell ref="Y24:Z24"/>
    <mergeCell ref="AA24:AB24"/>
    <mergeCell ref="AA17:AB17"/>
    <mergeCell ref="AA18:AB18"/>
    <mergeCell ref="AA19:AB19"/>
    <mergeCell ref="AA20:AB20"/>
    <mergeCell ref="AA21:AB21"/>
    <mergeCell ref="AA22:AB22"/>
    <mergeCell ref="B19:I19"/>
    <mergeCell ref="B20:I20"/>
    <mergeCell ref="B21:I21"/>
    <mergeCell ref="B22:I22"/>
    <mergeCell ref="B23:I23"/>
    <mergeCell ref="AA23:AB23"/>
    <mergeCell ref="A1:V2"/>
    <mergeCell ref="K4:O4"/>
    <mergeCell ref="C4:H4"/>
    <mergeCell ref="K8:Q8"/>
    <mergeCell ref="C6:H6"/>
    <mergeCell ref="A8:I8"/>
    <mergeCell ref="A9:I9"/>
    <mergeCell ref="F68:G68"/>
    <mergeCell ref="I68:O68"/>
    <mergeCell ref="I67:O67"/>
    <mergeCell ref="Q68:S68"/>
    <mergeCell ref="Q67:S67"/>
    <mergeCell ref="I65:O65"/>
    <mergeCell ref="A62:G62"/>
    <mergeCell ref="F65:G65"/>
    <mergeCell ref="A67:E67"/>
    <mergeCell ref="F67:G67"/>
    <mergeCell ref="A64:E64"/>
    <mergeCell ref="B24:I24"/>
    <mergeCell ref="B25:I25"/>
    <mergeCell ref="B26:I26"/>
    <mergeCell ref="B27:I27"/>
    <mergeCell ref="B28:I28"/>
    <mergeCell ref="Q65:S65"/>
    <mergeCell ref="Q70:S70"/>
    <mergeCell ref="A66:E66"/>
    <mergeCell ref="F66:G66"/>
    <mergeCell ref="I66:O66"/>
    <mergeCell ref="Q66:S66"/>
    <mergeCell ref="A71:E71"/>
    <mergeCell ref="I74:O74"/>
    <mergeCell ref="Q74:S74"/>
    <mergeCell ref="I71:O71"/>
    <mergeCell ref="Q71:S71"/>
    <mergeCell ref="F71:G71"/>
    <mergeCell ref="Q69:S69"/>
    <mergeCell ref="A68:E68"/>
    <mergeCell ref="I69:O69"/>
    <mergeCell ref="A69:E69"/>
    <mergeCell ref="F69:G69"/>
    <mergeCell ref="A72:E72"/>
    <mergeCell ref="A63:E63"/>
    <mergeCell ref="F63:G63"/>
    <mergeCell ref="I62:S62"/>
    <mergeCell ref="I64:O64"/>
    <mergeCell ref="A47:J47"/>
    <mergeCell ref="A49:B49"/>
    <mergeCell ref="C49:D49"/>
    <mergeCell ref="H49:I49"/>
    <mergeCell ref="F49:G49"/>
    <mergeCell ref="F51:G51"/>
    <mergeCell ref="C53:D53"/>
    <mergeCell ref="C51:D51"/>
    <mergeCell ref="O51:S51"/>
    <mergeCell ref="O49:S49"/>
    <mergeCell ref="K51:N51"/>
    <mergeCell ref="H51:I51"/>
    <mergeCell ref="A51:B51"/>
    <mergeCell ref="C55:D55"/>
    <mergeCell ref="L57:S57"/>
    <mergeCell ref="F64:G64"/>
    <mergeCell ref="A55:B55"/>
    <mergeCell ref="A65:E65"/>
    <mergeCell ref="Q64:S64"/>
    <mergeCell ref="H53:I53"/>
    <mergeCell ref="V78:AB78"/>
    <mergeCell ref="V79:AB79"/>
    <mergeCell ref="V73:AB73"/>
    <mergeCell ref="V74:AB74"/>
    <mergeCell ref="V75:AB75"/>
    <mergeCell ref="V76:AB76"/>
    <mergeCell ref="V77:AB77"/>
    <mergeCell ref="A73:E73"/>
    <mergeCell ref="F73:G73"/>
    <mergeCell ref="I73:O73"/>
    <mergeCell ref="Q73:S73"/>
    <mergeCell ref="F72:G72"/>
    <mergeCell ref="I72:O72"/>
    <mergeCell ref="Q72:S72"/>
    <mergeCell ref="A70:E70"/>
    <mergeCell ref="F70:G70"/>
    <mergeCell ref="I70:O70"/>
    <mergeCell ref="Q63:S63"/>
    <mergeCell ref="I63:O63"/>
    <mergeCell ref="O53:S53"/>
    <mergeCell ref="A53:B53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B29:I29"/>
    <mergeCell ref="B30:I30"/>
    <mergeCell ref="B31:I31"/>
    <mergeCell ref="B32:I32"/>
    <mergeCell ref="B33:I33"/>
    <mergeCell ref="B34:I34"/>
    <mergeCell ref="B35:I35"/>
    <mergeCell ref="B36:I36"/>
    <mergeCell ref="B46:I46"/>
    <mergeCell ref="B37:I37"/>
    <mergeCell ref="B38:I38"/>
    <mergeCell ref="B39:I39"/>
    <mergeCell ref="B40:I40"/>
    <mergeCell ref="B41:I41"/>
    <mergeCell ref="B42:I42"/>
    <mergeCell ref="B43:I43"/>
    <mergeCell ref="B44:I44"/>
    <mergeCell ref="B45:I45"/>
  </mergeCells>
  <phoneticPr fontId="3" type="noConversion"/>
  <conditionalFormatting sqref="L57">
    <cfRule type="cellIs" dxfId="49" priority="2" stopIfTrue="1" operator="equal">
      <formula>"NOT ALL FIELDS FILLED IN"</formula>
    </cfRule>
  </conditionalFormatting>
  <pageMargins left="0" right="0" top="0" bottom="0" header="0.5" footer="0.5"/>
  <pageSetup scale="85" orientation="portrait" horizontalDpi="4294967293" r:id="rId1"/>
  <headerFooter alignWithMargins="0">
    <oddFooter xml:space="preserve">&amp;R
</oddFooter>
  </headerFooter>
  <rowBreaks count="1" manualBreakCount="1">
    <brk id="58" max="16383" man="1"/>
  </rowBreaks>
  <colBreaks count="1" manualBreakCount="1">
    <brk id="20" max="78" man="1"/>
  </colBreaks>
  <ignoredErrors>
    <ignoredError sqref="C4 C6 K4" unlockedFormula="1"/>
    <ignoredError sqref="X13 R4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1"/>
  </sheetPr>
  <dimension ref="A1:J145"/>
  <sheetViews>
    <sheetView zoomScaleNormal="100" workbookViewId="0">
      <selection activeCell="A145" sqref="A145:J145"/>
    </sheetView>
  </sheetViews>
  <sheetFormatPr defaultRowHeight="12.75"/>
  <cols>
    <col min="1" max="1" width="10.5703125" customWidth="1"/>
  </cols>
  <sheetData>
    <row r="1" spans="1:10" ht="13.5" thickTop="1">
      <c r="C1" s="407" t="s">
        <v>217</v>
      </c>
      <c r="D1" s="408"/>
      <c r="E1" s="408"/>
      <c r="F1" s="408"/>
      <c r="G1" s="408"/>
      <c r="H1" s="409"/>
    </row>
    <row r="2" spans="1:10" ht="13.5" thickBot="1">
      <c r="A2" s="368"/>
      <c r="B2" s="413"/>
      <c r="C2" s="410"/>
      <c r="D2" s="411"/>
      <c r="E2" s="411"/>
      <c r="F2" s="411"/>
      <c r="G2" s="411"/>
      <c r="H2" s="412"/>
    </row>
    <row r="3" spans="1:10" ht="14.25" thickTop="1" thickBot="1">
      <c r="B3" s="1"/>
      <c r="C3" s="414"/>
      <c r="D3" s="415"/>
      <c r="E3" s="415"/>
      <c r="F3" s="415"/>
      <c r="G3" s="415"/>
      <c r="H3" s="415"/>
    </row>
    <row r="4" spans="1:10" ht="14.25" thickTop="1" thickBot="1">
      <c r="A4" s="396" t="s">
        <v>39</v>
      </c>
      <c r="B4" s="397"/>
      <c r="C4" s="398" t="str">
        <f>IF('Labor 1'!C4:H4="","",'Labor 1'!C4:H4)</f>
        <v/>
      </c>
      <c r="D4" s="399"/>
      <c r="E4" s="399"/>
      <c r="F4" s="399"/>
      <c r="G4" s="399"/>
      <c r="H4" s="400"/>
      <c r="I4" s="235"/>
    </row>
    <row r="5" spans="1:10" ht="14.25" thickTop="1" thickBot="1">
      <c r="A5" s="236"/>
      <c r="B5" s="236"/>
      <c r="C5" s="236"/>
      <c r="D5" s="236"/>
      <c r="E5" s="236"/>
      <c r="F5" s="236"/>
      <c r="G5" s="236"/>
      <c r="H5" s="236"/>
      <c r="I5" s="236"/>
      <c r="J5" s="236"/>
    </row>
    <row r="6" spans="1:10" ht="14.25" thickTop="1" thickBot="1">
      <c r="A6" s="396" t="s">
        <v>43</v>
      </c>
      <c r="B6" s="397"/>
      <c r="C6" s="398" t="str">
        <f>IF('Labor 1'!C6:H6="","",'Labor 1'!C6:H6)</f>
        <v/>
      </c>
      <c r="D6" s="399"/>
      <c r="E6" s="399"/>
      <c r="F6" s="399"/>
      <c r="G6" s="399"/>
      <c r="H6" s="400"/>
      <c r="I6" s="236"/>
      <c r="J6" s="236"/>
    </row>
    <row r="7" spans="1:10" ht="14.25" thickTop="1" thickBot="1">
      <c r="A7" s="236"/>
      <c r="B7" s="236"/>
      <c r="C7" s="237"/>
      <c r="D7" s="237"/>
      <c r="E7" s="237"/>
      <c r="F7" s="237"/>
      <c r="G7" s="237"/>
      <c r="H7" s="237"/>
      <c r="I7" s="236"/>
      <c r="J7" s="236"/>
    </row>
    <row r="8" spans="1:10" ht="13.5" thickTop="1">
      <c r="A8" s="236"/>
      <c r="B8" s="236"/>
      <c r="C8" s="401" t="s">
        <v>216</v>
      </c>
      <c r="D8" s="402"/>
      <c r="E8" s="402"/>
      <c r="F8" s="402"/>
      <c r="G8" s="402"/>
      <c r="H8" s="403"/>
      <c r="I8" s="236"/>
      <c r="J8" s="236"/>
    </row>
    <row r="9" spans="1:10" ht="13.5" thickBot="1">
      <c r="A9" s="236"/>
      <c r="B9" s="236"/>
      <c r="C9" s="404"/>
      <c r="D9" s="405"/>
      <c r="E9" s="405"/>
      <c r="F9" s="405"/>
      <c r="G9" s="405"/>
      <c r="H9" s="406"/>
      <c r="I9" s="238"/>
      <c r="J9" s="238"/>
    </row>
    <row r="10" spans="1:10" ht="13.5" thickTop="1">
      <c r="A10" s="393" t="str">
        <f>IF('Labor 1'!B10="","",'Labor 1'!B10)</f>
        <v/>
      </c>
      <c r="B10" s="394"/>
      <c r="C10" s="394"/>
      <c r="D10" s="394"/>
      <c r="E10" s="394"/>
      <c r="F10" s="394"/>
      <c r="G10" s="394"/>
      <c r="H10" s="394"/>
      <c r="I10" s="394"/>
      <c r="J10" s="395"/>
    </row>
    <row r="11" spans="1:10">
      <c r="A11" s="393" t="str">
        <f>IF('Labor 1'!B11="","",'Labor 1'!B11)</f>
        <v/>
      </c>
      <c r="B11" s="394"/>
      <c r="C11" s="394"/>
      <c r="D11" s="394"/>
      <c r="E11" s="394"/>
      <c r="F11" s="394"/>
      <c r="G11" s="394"/>
      <c r="H11" s="394"/>
      <c r="I11" s="394"/>
      <c r="J11" s="395"/>
    </row>
    <row r="12" spans="1:10">
      <c r="A12" s="393" t="str">
        <f>IF('Labor 1'!B12="","",'Labor 1'!B12)</f>
        <v/>
      </c>
      <c r="B12" s="394"/>
      <c r="C12" s="394"/>
      <c r="D12" s="394"/>
      <c r="E12" s="394"/>
      <c r="F12" s="394"/>
      <c r="G12" s="394"/>
      <c r="H12" s="394"/>
      <c r="I12" s="394"/>
      <c r="J12" s="395"/>
    </row>
    <row r="13" spans="1:10">
      <c r="A13" s="393" t="str">
        <f>IF('Labor 1'!B13="","",'Labor 1'!B13)</f>
        <v/>
      </c>
      <c r="B13" s="394"/>
      <c r="C13" s="394"/>
      <c r="D13" s="394"/>
      <c r="E13" s="394"/>
      <c r="F13" s="394"/>
      <c r="G13" s="394"/>
      <c r="H13" s="394"/>
      <c r="I13" s="394"/>
      <c r="J13" s="395"/>
    </row>
    <row r="14" spans="1:10">
      <c r="A14" s="393" t="str">
        <f>IF('Labor 1'!B14="","",'Labor 1'!B14)</f>
        <v/>
      </c>
      <c r="B14" s="394"/>
      <c r="C14" s="394"/>
      <c r="D14" s="394"/>
      <c r="E14" s="394"/>
      <c r="F14" s="394"/>
      <c r="G14" s="394"/>
      <c r="H14" s="394"/>
      <c r="I14" s="394"/>
      <c r="J14" s="395"/>
    </row>
    <row r="15" spans="1:10">
      <c r="A15" s="393" t="str">
        <f>IF('Labor 1'!B15="","",'Labor 1'!B15)</f>
        <v/>
      </c>
      <c r="B15" s="394"/>
      <c r="C15" s="394"/>
      <c r="D15" s="394"/>
      <c r="E15" s="394"/>
      <c r="F15" s="394"/>
      <c r="G15" s="394"/>
      <c r="H15" s="394"/>
      <c r="I15" s="394"/>
      <c r="J15" s="395"/>
    </row>
    <row r="16" spans="1:10">
      <c r="A16" s="393" t="str">
        <f>IF('Labor 1'!B16="","",'Labor 1'!B16)</f>
        <v/>
      </c>
      <c r="B16" s="394"/>
      <c r="C16" s="394"/>
      <c r="D16" s="394"/>
      <c r="E16" s="394"/>
      <c r="F16" s="394"/>
      <c r="G16" s="394"/>
      <c r="H16" s="394"/>
      <c r="I16" s="394"/>
      <c r="J16" s="395"/>
    </row>
    <row r="17" spans="1:10">
      <c r="A17" s="393" t="str">
        <f>IF('Labor 1'!B17="","",'Labor 1'!B17)</f>
        <v/>
      </c>
      <c r="B17" s="394"/>
      <c r="C17" s="394"/>
      <c r="D17" s="394"/>
      <c r="E17" s="394"/>
      <c r="F17" s="394"/>
      <c r="G17" s="394"/>
      <c r="H17" s="394"/>
      <c r="I17" s="394"/>
      <c r="J17" s="395"/>
    </row>
    <row r="18" spans="1:10">
      <c r="A18" s="393" t="str">
        <f>IF('Labor 1'!B18="","",'Labor 1'!B18)</f>
        <v/>
      </c>
      <c r="B18" s="394"/>
      <c r="C18" s="394"/>
      <c r="D18" s="394"/>
      <c r="E18" s="394"/>
      <c r="F18" s="394"/>
      <c r="G18" s="394"/>
      <c r="H18" s="394"/>
      <c r="I18" s="394"/>
      <c r="J18" s="395"/>
    </row>
    <row r="19" spans="1:10">
      <c r="A19" s="393" t="str">
        <f>IF('Labor 1'!B19="","",'Labor 1'!B19)</f>
        <v/>
      </c>
      <c r="B19" s="394"/>
      <c r="C19" s="394"/>
      <c r="D19" s="394"/>
      <c r="E19" s="394"/>
      <c r="F19" s="394"/>
      <c r="G19" s="394"/>
      <c r="H19" s="394"/>
      <c r="I19" s="394"/>
      <c r="J19" s="395"/>
    </row>
    <row r="20" spans="1:10">
      <c r="A20" s="393" t="str">
        <f>IF('Labor 1'!B20="","",'Labor 1'!B20)</f>
        <v/>
      </c>
      <c r="B20" s="394"/>
      <c r="C20" s="394"/>
      <c r="D20" s="394"/>
      <c r="E20" s="394"/>
      <c r="F20" s="394"/>
      <c r="G20" s="394"/>
      <c r="H20" s="394"/>
      <c r="I20" s="394"/>
      <c r="J20" s="395"/>
    </row>
    <row r="21" spans="1:10">
      <c r="A21" s="393" t="str">
        <f>IF('Labor 1'!B21="","",'Labor 1'!B21)</f>
        <v/>
      </c>
      <c r="B21" s="394"/>
      <c r="C21" s="394"/>
      <c r="D21" s="394"/>
      <c r="E21" s="394"/>
      <c r="F21" s="394"/>
      <c r="G21" s="394"/>
      <c r="H21" s="394"/>
      <c r="I21" s="394"/>
      <c r="J21" s="395"/>
    </row>
    <row r="22" spans="1:10">
      <c r="A22" s="393" t="str">
        <f>IF('Labor 1'!B22="","",'Labor 1'!B22)</f>
        <v/>
      </c>
      <c r="B22" s="394"/>
      <c r="C22" s="394"/>
      <c r="D22" s="394"/>
      <c r="E22" s="394"/>
      <c r="F22" s="394"/>
      <c r="G22" s="394"/>
      <c r="H22" s="394"/>
      <c r="I22" s="394"/>
      <c r="J22" s="395"/>
    </row>
    <row r="23" spans="1:10">
      <c r="A23" s="393" t="str">
        <f>IF('Labor 1'!B23="","",'Labor 1'!B23)</f>
        <v/>
      </c>
      <c r="B23" s="394"/>
      <c r="C23" s="394"/>
      <c r="D23" s="394"/>
      <c r="E23" s="394"/>
      <c r="F23" s="394"/>
      <c r="G23" s="394"/>
      <c r="H23" s="394"/>
      <c r="I23" s="394"/>
      <c r="J23" s="395"/>
    </row>
    <row r="24" spans="1:10">
      <c r="A24" s="393" t="str">
        <f>IF('Labor 1'!B24="","",'Labor 1'!B24)</f>
        <v/>
      </c>
      <c r="B24" s="394"/>
      <c r="C24" s="394"/>
      <c r="D24" s="394"/>
      <c r="E24" s="394"/>
      <c r="F24" s="394"/>
      <c r="G24" s="394"/>
      <c r="H24" s="394"/>
      <c r="I24" s="394"/>
      <c r="J24" s="395"/>
    </row>
    <row r="25" spans="1:10">
      <c r="A25" s="393" t="str">
        <f>IF('Labor 1'!B25="","",'Labor 1'!B25)</f>
        <v/>
      </c>
      <c r="B25" s="394"/>
      <c r="C25" s="394"/>
      <c r="D25" s="394"/>
      <c r="E25" s="394"/>
      <c r="F25" s="394"/>
      <c r="G25" s="394"/>
      <c r="H25" s="394"/>
      <c r="I25" s="394"/>
      <c r="J25" s="395"/>
    </row>
    <row r="26" spans="1:10">
      <c r="A26" s="393" t="str">
        <f>IF('Labor 1'!B26="","",'Labor 1'!B26)</f>
        <v/>
      </c>
      <c r="B26" s="394"/>
      <c r="C26" s="394"/>
      <c r="D26" s="394"/>
      <c r="E26" s="394"/>
      <c r="F26" s="394"/>
      <c r="G26" s="394"/>
      <c r="H26" s="394"/>
      <c r="I26" s="394"/>
      <c r="J26" s="395"/>
    </row>
    <row r="27" spans="1:10">
      <c r="A27" s="393" t="str">
        <f>IF('Labor 1'!B27="","",'Labor 1'!B27)</f>
        <v/>
      </c>
      <c r="B27" s="394"/>
      <c r="C27" s="394"/>
      <c r="D27" s="394"/>
      <c r="E27" s="394"/>
      <c r="F27" s="394"/>
      <c r="G27" s="394"/>
      <c r="H27" s="394"/>
      <c r="I27" s="394"/>
      <c r="J27" s="395"/>
    </row>
    <row r="28" spans="1:10">
      <c r="A28" s="393" t="str">
        <f>IF('Labor 1'!B28="","",'Labor 1'!B28)</f>
        <v/>
      </c>
      <c r="B28" s="394"/>
      <c r="C28" s="394"/>
      <c r="D28" s="394"/>
      <c r="E28" s="394"/>
      <c r="F28" s="394"/>
      <c r="G28" s="394"/>
      <c r="H28" s="394"/>
      <c r="I28" s="394"/>
      <c r="J28" s="395"/>
    </row>
    <row r="29" spans="1:10">
      <c r="A29" s="393" t="str">
        <f>IF('Labor 1'!B29="","",'Labor 1'!B29)</f>
        <v/>
      </c>
      <c r="B29" s="394"/>
      <c r="C29" s="394"/>
      <c r="D29" s="394"/>
      <c r="E29" s="394"/>
      <c r="F29" s="394"/>
      <c r="G29" s="394"/>
      <c r="H29" s="394"/>
      <c r="I29" s="394"/>
      <c r="J29" s="395"/>
    </row>
    <row r="30" spans="1:10">
      <c r="A30" s="393" t="str">
        <f>IF('Labor 1'!B30="","",'Labor 1'!B30)</f>
        <v/>
      </c>
      <c r="B30" s="394"/>
      <c r="C30" s="394"/>
      <c r="D30" s="394"/>
      <c r="E30" s="394"/>
      <c r="F30" s="394"/>
      <c r="G30" s="394"/>
      <c r="H30" s="394"/>
      <c r="I30" s="394"/>
      <c r="J30" s="395"/>
    </row>
    <row r="31" spans="1:10">
      <c r="A31" s="393" t="str">
        <f>IF('Labor 1'!B31="","",'Labor 1'!B31)</f>
        <v/>
      </c>
      <c r="B31" s="394"/>
      <c r="C31" s="394"/>
      <c r="D31" s="394"/>
      <c r="E31" s="394"/>
      <c r="F31" s="394"/>
      <c r="G31" s="394"/>
      <c r="H31" s="394"/>
      <c r="I31" s="394"/>
      <c r="J31" s="395"/>
    </row>
    <row r="32" spans="1:10">
      <c r="A32" s="393" t="str">
        <f>IF('Labor 1'!B32="","",'Labor 1'!B32)</f>
        <v/>
      </c>
      <c r="B32" s="394"/>
      <c r="C32" s="394"/>
      <c r="D32" s="394"/>
      <c r="E32" s="394"/>
      <c r="F32" s="394"/>
      <c r="G32" s="394"/>
      <c r="H32" s="394"/>
      <c r="I32" s="394"/>
      <c r="J32" s="395"/>
    </row>
    <row r="33" spans="1:10">
      <c r="A33" s="393" t="str">
        <f>IF('Labor 1'!B33="","",'Labor 1'!B33)</f>
        <v/>
      </c>
      <c r="B33" s="394"/>
      <c r="C33" s="394"/>
      <c r="D33" s="394"/>
      <c r="E33" s="394"/>
      <c r="F33" s="394"/>
      <c r="G33" s="394"/>
      <c r="H33" s="394"/>
      <c r="I33" s="394"/>
      <c r="J33" s="395"/>
    </row>
    <row r="34" spans="1:10">
      <c r="A34" s="393" t="str">
        <f>IF('Labor 1'!B34="","",'Labor 1'!B34)</f>
        <v/>
      </c>
      <c r="B34" s="394"/>
      <c r="C34" s="394"/>
      <c r="D34" s="394"/>
      <c r="E34" s="394"/>
      <c r="F34" s="394"/>
      <c r="G34" s="394"/>
      <c r="H34" s="394"/>
      <c r="I34" s="394"/>
      <c r="J34" s="395"/>
    </row>
    <row r="35" spans="1:10">
      <c r="A35" s="393" t="str">
        <f>IF('Labor 1'!B35="","",'Labor 1'!B35)</f>
        <v/>
      </c>
      <c r="B35" s="394"/>
      <c r="C35" s="394"/>
      <c r="D35" s="394"/>
      <c r="E35" s="394"/>
      <c r="F35" s="394"/>
      <c r="G35" s="394"/>
      <c r="H35" s="394"/>
      <c r="I35" s="394"/>
      <c r="J35" s="395"/>
    </row>
    <row r="36" spans="1:10">
      <c r="A36" s="393" t="str">
        <f>IF('Labor 1'!B36="","",'Labor 1'!B36)</f>
        <v/>
      </c>
      <c r="B36" s="394"/>
      <c r="C36" s="394"/>
      <c r="D36" s="394"/>
      <c r="E36" s="394"/>
      <c r="F36" s="394"/>
      <c r="G36" s="394"/>
      <c r="H36" s="394"/>
      <c r="I36" s="394"/>
      <c r="J36" s="395"/>
    </row>
    <row r="37" spans="1:10">
      <c r="A37" s="393" t="str">
        <f>IF('Labor 1'!B37="","",'Labor 1'!B37)</f>
        <v/>
      </c>
      <c r="B37" s="394"/>
      <c r="C37" s="394"/>
      <c r="D37" s="394"/>
      <c r="E37" s="394"/>
      <c r="F37" s="394"/>
      <c r="G37" s="394"/>
      <c r="H37" s="394"/>
      <c r="I37" s="394"/>
      <c r="J37" s="395"/>
    </row>
    <row r="38" spans="1:10">
      <c r="A38" s="393" t="str">
        <f>IF('Labor 1'!B38="","",'Labor 1'!B38)</f>
        <v/>
      </c>
      <c r="B38" s="394"/>
      <c r="C38" s="394"/>
      <c r="D38" s="394"/>
      <c r="E38" s="394"/>
      <c r="F38" s="394"/>
      <c r="G38" s="394"/>
      <c r="H38" s="394"/>
      <c r="I38" s="394"/>
      <c r="J38" s="395"/>
    </row>
    <row r="39" spans="1:10">
      <c r="A39" s="393" t="str">
        <f>IF('Labor 1'!B39="","",'Labor 1'!B39)</f>
        <v/>
      </c>
      <c r="B39" s="394"/>
      <c r="C39" s="394"/>
      <c r="D39" s="394"/>
      <c r="E39" s="394"/>
      <c r="F39" s="394"/>
      <c r="G39" s="394"/>
      <c r="H39" s="394"/>
      <c r="I39" s="394"/>
      <c r="J39" s="395"/>
    </row>
    <row r="40" spans="1:10">
      <c r="A40" s="393" t="str">
        <f>IF('Labor 1'!B40="","",'Labor 1'!B40)</f>
        <v/>
      </c>
      <c r="B40" s="394"/>
      <c r="C40" s="394"/>
      <c r="D40" s="394"/>
      <c r="E40" s="394"/>
      <c r="F40" s="394"/>
      <c r="G40" s="394"/>
      <c r="H40" s="394"/>
      <c r="I40" s="394"/>
      <c r="J40" s="395"/>
    </row>
    <row r="41" spans="1:10">
      <c r="A41" s="393" t="str">
        <f>IF('Labor 1'!B41="","",'Labor 1'!B41)</f>
        <v/>
      </c>
      <c r="B41" s="394"/>
      <c r="C41" s="394"/>
      <c r="D41" s="394"/>
      <c r="E41" s="394"/>
      <c r="F41" s="394"/>
      <c r="G41" s="394"/>
      <c r="H41" s="394"/>
      <c r="I41" s="394"/>
      <c r="J41" s="395"/>
    </row>
    <row r="42" spans="1:10">
      <c r="A42" s="393" t="str">
        <f>IF('Labor 1'!B42="","",'Labor 1'!B42)</f>
        <v/>
      </c>
      <c r="B42" s="394"/>
      <c r="C42" s="394"/>
      <c r="D42" s="394"/>
      <c r="E42" s="394"/>
      <c r="F42" s="394"/>
      <c r="G42" s="394"/>
      <c r="H42" s="394"/>
      <c r="I42" s="394"/>
      <c r="J42" s="395"/>
    </row>
    <row r="43" spans="1:10">
      <c r="A43" s="393" t="str">
        <f>IF('Labor 1'!B43="","",'Labor 1'!B43)</f>
        <v/>
      </c>
      <c r="B43" s="394"/>
      <c r="C43" s="394"/>
      <c r="D43" s="394"/>
      <c r="E43" s="394"/>
      <c r="F43" s="394"/>
      <c r="G43" s="394"/>
      <c r="H43" s="394"/>
      <c r="I43" s="394"/>
      <c r="J43" s="395"/>
    </row>
    <row r="44" spans="1:10">
      <c r="A44" s="393" t="str">
        <f>IF('Labor 1'!B44="","",'Labor 1'!B44)</f>
        <v/>
      </c>
      <c r="B44" s="394"/>
      <c r="C44" s="394"/>
      <c r="D44" s="394"/>
      <c r="E44" s="394"/>
      <c r="F44" s="394"/>
      <c r="G44" s="394"/>
      <c r="H44" s="394"/>
      <c r="I44" s="394"/>
      <c r="J44" s="395"/>
    </row>
    <row r="45" spans="1:10">
      <c r="A45" s="393" t="str">
        <f>IF('Labor 1'!B45="","",'Labor 1'!B45)</f>
        <v/>
      </c>
      <c r="B45" s="394"/>
      <c r="C45" s="394"/>
      <c r="D45" s="394"/>
      <c r="E45" s="394"/>
      <c r="F45" s="394"/>
      <c r="G45" s="394"/>
      <c r="H45" s="394"/>
      <c r="I45" s="394"/>
      <c r="J45" s="395"/>
    </row>
    <row r="46" spans="1:10">
      <c r="A46" s="393" t="str">
        <f>IF('Labor 1'!B46="","",'Labor 1'!B46)</f>
        <v/>
      </c>
      <c r="B46" s="394"/>
      <c r="C46" s="394"/>
      <c r="D46" s="394"/>
      <c r="E46" s="394"/>
      <c r="F46" s="394"/>
      <c r="G46" s="394"/>
      <c r="H46" s="394"/>
      <c r="I46" s="394"/>
      <c r="J46" s="395"/>
    </row>
    <row r="48" spans="1:10" ht="13.5" thickBot="1"/>
    <row r="49" spans="1:10" ht="13.5" thickTop="1">
      <c r="C49" s="407" t="s">
        <v>217</v>
      </c>
      <c r="D49" s="408"/>
      <c r="E49" s="408"/>
      <c r="F49" s="408"/>
      <c r="G49" s="408"/>
      <c r="H49" s="409"/>
    </row>
    <row r="50" spans="1:10" ht="13.5" thickBot="1">
      <c r="A50" s="368"/>
      <c r="B50" s="413"/>
      <c r="C50" s="410"/>
      <c r="D50" s="411"/>
      <c r="E50" s="411"/>
      <c r="F50" s="411"/>
      <c r="G50" s="411"/>
      <c r="H50" s="412"/>
    </row>
    <row r="51" spans="1:10" ht="14.25" thickTop="1" thickBot="1">
      <c r="B51" s="1"/>
      <c r="C51" s="414"/>
      <c r="D51" s="415"/>
      <c r="E51" s="415"/>
      <c r="F51" s="415"/>
      <c r="G51" s="415"/>
      <c r="H51" s="415"/>
    </row>
    <row r="52" spans="1:10" ht="14.25" thickTop="1" thickBot="1">
      <c r="A52" s="396" t="s">
        <v>39</v>
      </c>
      <c r="B52" s="397"/>
      <c r="C52" s="398" t="str">
        <f>IF('Labor 2'!C4:H4="","",'Labor 2'!C4:H4)</f>
        <v/>
      </c>
      <c r="D52" s="399"/>
      <c r="E52" s="399"/>
      <c r="F52" s="399"/>
      <c r="G52" s="399"/>
      <c r="H52" s="400"/>
      <c r="I52" s="235"/>
    </row>
    <row r="53" spans="1:10" ht="14.25" thickTop="1" thickBot="1">
      <c r="A53" s="236"/>
      <c r="B53" s="236"/>
      <c r="C53" s="236"/>
      <c r="D53" s="236"/>
      <c r="E53" s="236"/>
      <c r="F53" s="236"/>
      <c r="G53" s="236"/>
      <c r="H53" s="236"/>
      <c r="I53" s="236"/>
      <c r="J53" s="236"/>
    </row>
    <row r="54" spans="1:10" ht="14.25" thickTop="1" thickBot="1">
      <c r="A54" s="396" t="s">
        <v>43</v>
      </c>
      <c r="B54" s="397"/>
      <c r="C54" s="398" t="str">
        <f>IF('Labor 2'!C6:H6="","",'Labor 2'!C6:H6)</f>
        <v/>
      </c>
      <c r="D54" s="399"/>
      <c r="E54" s="399"/>
      <c r="F54" s="399"/>
      <c r="G54" s="399"/>
      <c r="H54" s="400"/>
      <c r="I54" s="236"/>
      <c r="J54" s="236"/>
    </row>
    <row r="55" spans="1:10" ht="14.25" thickTop="1" thickBot="1">
      <c r="A55" s="236"/>
      <c r="B55" s="236"/>
      <c r="C55" s="237"/>
      <c r="D55" s="237"/>
      <c r="E55" s="237"/>
      <c r="F55" s="237"/>
      <c r="G55" s="237"/>
      <c r="H55" s="237"/>
      <c r="I55" s="236"/>
      <c r="J55" s="236"/>
    </row>
    <row r="56" spans="1:10" ht="13.5" thickTop="1">
      <c r="A56" s="236"/>
      <c r="B56" s="236"/>
      <c r="C56" s="401" t="s">
        <v>216</v>
      </c>
      <c r="D56" s="402"/>
      <c r="E56" s="402"/>
      <c r="F56" s="402"/>
      <c r="G56" s="402"/>
      <c r="H56" s="403"/>
      <c r="I56" s="236"/>
      <c r="J56" s="236"/>
    </row>
    <row r="57" spans="1:10" ht="13.5" thickBot="1">
      <c r="A57" s="236"/>
      <c r="B57" s="236"/>
      <c r="C57" s="404"/>
      <c r="D57" s="405"/>
      <c r="E57" s="405"/>
      <c r="F57" s="405"/>
      <c r="G57" s="405"/>
      <c r="H57" s="406"/>
      <c r="I57" s="238"/>
      <c r="J57" s="238"/>
    </row>
    <row r="58" spans="1:10" ht="13.5" thickTop="1">
      <c r="A58" s="393" t="str">
        <f>IF('Labor 2'!B10="","",'Labor 2'!B10)</f>
        <v/>
      </c>
      <c r="B58" s="394"/>
      <c r="C58" s="394"/>
      <c r="D58" s="394"/>
      <c r="E58" s="394"/>
      <c r="F58" s="394"/>
      <c r="G58" s="394"/>
      <c r="H58" s="394"/>
      <c r="I58" s="394"/>
      <c r="J58" s="395"/>
    </row>
    <row r="59" spans="1:10">
      <c r="A59" s="393" t="str">
        <f>IF('Labor 2'!B11="","",'Labor 2'!B11)</f>
        <v/>
      </c>
      <c r="B59" s="394"/>
      <c r="C59" s="394"/>
      <c r="D59" s="394"/>
      <c r="E59" s="394"/>
      <c r="F59" s="394"/>
      <c r="G59" s="394"/>
      <c r="H59" s="394"/>
      <c r="I59" s="394"/>
      <c r="J59" s="395"/>
    </row>
    <row r="60" spans="1:10">
      <c r="A60" s="393" t="str">
        <f>IF('Labor 2'!B12="","",'Labor 2'!B12)</f>
        <v/>
      </c>
      <c r="B60" s="394"/>
      <c r="C60" s="394"/>
      <c r="D60" s="394"/>
      <c r="E60" s="394"/>
      <c r="F60" s="394"/>
      <c r="G60" s="394"/>
      <c r="H60" s="394"/>
      <c r="I60" s="394"/>
      <c r="J60" s="395"/>
    </row>
    <row r="61" spans="1:10">
      <c r="A61" s="393" t="str">
        <f>IF('Labor 2'!B13="","",'Labor 2'!B13)</f>
        <v/>
      </c>
      <c r="B61" s="394"/>
      <c r="C61" s="394"/>
      <c r="D61" s="394"/>
      <c r="E61" s="394"/>
      <c r="F61" s="394"/>
      <c r="G61" s="394"/>
      <c r="H61" s="394"/>
      <c r="I61" s="394"/>
      <c r="J61" s="395"/>
    </row>
    <row r="62" spans="1:10">
      <c r="A62" s="393" t="str">
        <f>IF('Labor 2'!B14="","",'Labor 2'!B14)</f>
        <v/>
      </c>
      <c r="B62" s="394"/>
      <c r="C62" s="394"/>
      <c r="D62" s="394"/>
      <c r="E62" s="394"/>
      <c r="F62" s="394"/>
      <c r="G62" s="394"/>
      <c r="H62" s="394"/>
      <c r="I62" s="394"/>
      <c r="J62" s="395"/>
    </row>
    <row r="63" spans="1:10">
      <c r="A63" s="393" t="str">
        <f>IF('Labor 2'!B15="","",'Labor 2'!B15)</f>
        <v/>
      </c>
      <c r="B63" s="394"/>
      <c r="C63" s="394"/>
      <c r="D63" s="394"/>
      <c r="E63" s="394"/>
      <c r="F63" s="394"/>
      <c r="G63" s="394"/>
      <c r="H63" s="394"/>
      <c r="I63" s="394"/>
      <c r="J63" s="395"/>
    </row>
    <row r="64" spans="1:10">
      <c r="A64" s="393" t="str">
        <f>IF('Labor 2'!B16="","",'Labor 2'!B16)</f>
        <v/>
      </c>
      <c r="B64" s="394"/>
      <c r="C64" s="394"/>
      <c r="D64" s="394"/>
      <c r="E64" s="394"/>
      <c r="F64" s="394"/>
      <c r="G64" s="394"/>
      <c r="H64" s="394"/>
      <c r="I64" s="394"/>
      <c r="J64" s="395"/>
    </row>
    <row r="65" spans="1:10">
      <c r="A65" s="393" t="str">
        <f>IF('Labor 2'!B17="","",'Labor 2'!B17)</f>
        <v/>
      </c>
      <c r="B65" s="394"/>
      <c r="C65" s="394"/>
      <c r="D65" s="394"/>
      <c r="E65" s="394"/>
      <c r="F65" s="394"/>
      <c r="G65" s="394"/>
      <c r="H65" s="394"/>
      <c r="I65" s="394"/>
      <c r="J65" s="395"/>
    </row>
    <row r="66" spans="1:10">
      <c r="A66" s="393" t="str">
        <f>IF('Labor 2'!B18="","",'Labor 2'!B18)</f>
        <v/>
      </c>
      <c r="B66" s="394"/>
      <c r="C66" s="394"/>
      <c r="D66" s="394"/>
      <c r="E66" s="394"/>
      <c r="F66" s="394"/>
      <c r="G66" s="394"/>
      <c r="H66" s="394"/>
      <c r="I66" s="394"/>
      <c r="J66" s="395"/>
    </row>
    <row r="67" spans="1:10">
      <c r="A67" s="393" t="str">
        <f>IF('Labor 2'!B19="","",'Labor 2'!B19)</f>
        <v/>
      </c>
      <c r="B67" s="394"/>
      <c r="C67" s="394"/>
      <c r="D67" s="394"/>
      <c r="E67" s="394"/>
      <c r="F67" s="394"/>
      <c r="G67" s="394"/>
      <c r="H67" s="394"/>
      <c r="I67" s="394"/>
      <c r="J67" s="395"/>
    </row>
    <row r="68" spans="1:10">
      <c r="A68" s="393" t="str">
        <f>IF('Labor 2'!B20="","",'Labor 2'!B20)</f>
        <v/>
      </c>
      <c r="B68" s="394"/>
      <c r="C68" s="394"/>
      <c r="D68" s="394"/>
      <c r="E68" s="394"/>
      <c r="F68" s="394"/>
      <c r="G68" s="394"/>
      <c r="H68" s="394"/>
      <c r="I68" s="394"/>
      <c r="J68" s="395"/>
    </row>
    <row r="69" spans="1:10">
      <c r="A69" s="393" t="str">
        <f>IF('Labor 2'!B21="","",'Labor 2'!B21)</f>
        <v/>
      </c>
      <c r="B69" s="394"/>
      <c r="C69" s="394"/>
      <c r="D69" s="394"/>
      <c r="E69" s="394"/>
      <c r="F69" s="394"/>
      <c r="G69" s="394"/>
      <c r="H69" s="394"/>
      <c r="I69" s="394"/>
      <c r="J69" s="395"/>
    </row>
    <row r="70" spans="1:10">
      <c r="A70" s="393" t="str">
        <f>IF('Labor 2'!B22="","",'Labor 2'!B22)</f>
        <v/>
      </c>
      <c r="B70" s="394"/>
      <c r="C70" s="394"/>
      <c r="D70" s="394"/>
      <c r="E70" s="394"/>
      <c r="F70" s="394"/>
      <c r="G70" s="394"/>
      <c r="H70" s="394"/>
      <c r="I70" s="394"/>
      <c r="J70" s="395"/>
    </row>
    <row r="71" spans="1:10">
      <c r="A71" s="393" t="str">
        <f>IF('Labor 2'!B23="","",'Labor 2'!B23)</f>
        <v/>
      </c>
      <c r="B71" s="394"/>
      <c r="C71" s="394"/>
      <c r="D71" s="394"/>
      <c r="E71" s="394"/>
      <c r="F71" s="394"/>
      <c r="G71" s="394"/>
      <c r="H71" s="394"/>
      <c r="I71" s="394"/>
      <c r="J71" s="395"/>
    </row>
    <row r="72" spans="1:10">
      <c r="A72" s="393" t="str">
        <f>IF('Labor 2'!B24="","",'Labor 2'!B24)</f>
        <v/>
      </c>
      <c r="B72" s="394"/>
      <c r="C72" s="394"/>
      <c r="D72" s="394"/>
      <c r="E72" s="394"/>
      <c r="F72" s="394"/>
      <c r="G72" s="394"/>
      <c r="H72" s="394"/>
      <c r="I72" s="394"/>
      <c r="J72" s="395"/>
    </row>
    <row r="73" spans="1:10">
      <c r="A73" s="393" t="str">
        <f>IF('Labor 2'!B25="","",'Labor 2'!B25)</f>
        <v/>
      </c>
      <c r="B73" s="394"/>
      <c r="C73" s="394"/>
      <c r="D73" s="394"/>
      <c r="E73" s="394"/>
      <c r="F73" s="394"/>
      <c r="G73" s="394"/>
      <c r="H73" s="394"/>
      <c r="I73" s="394"/>
      <c r="J73" s="395"/>
    </row>
    <row r="74" spans="1:10">
      <c r="A74" s="393" t="str">
        <f>IF('Labor 2'!B26="","",'Labor 2'!B26)</f>
        <v/>
      </c>
      <c r="B74" s="394"/>
      <c r="C74" s="394"/>
      <c r="D74" s="394"/>
      <c r="E74" s="394"/>
      <c r="F74" s="394"/>
      <c r="G74" s="394"/>
      <c r="H74" s="394"/>
      <c r="I74" s="394"/>
      <c r="J74" s="395"/>
    </row>
    <row r="75" spans="1:10">
      <c r="A75" s="393" t="str">
        <f>IF('Labor 2'!B27="","",'Labor 2'!B27)</f>
        <v/>
      </c>
      <c r="B75" s="394"/>
      <c r="C75" s="394"/>
      <c r="D75" s="394"/>
      <c r="E75" s="394"/>
      <c r="F75" s="394"/>
      <c r="G75" s="394"/>
      <c r="H75" s="394"/>
      <c r="I75" s="394"/>
      <c r="J75" s="395"/>
    </row>
    <row r="76" spans="1:10">
      <c r="A76" s="393" t="str">
        <f>IF('Labor 2'!B28="","",'Labor 2'!B28)</f>
        <v/>
      </c>
      <c r="B76" s="394"/>
      <c r="C76" s="394"/>
      <c r="D76" s="394"/>
      <c r="E76" s="394"/>
      <c r="F76" s="394"/>
      <c r="G76" s="394"/>
      <c r="H76" s="394"/>
      <c r="I76" s="394"/>
      <c r="J76" s="395"/>
    </row>
    <row r="77" spans="1:10">
      <c r="A77" s="393" t="str">
        <f>IF('Labor 2'!B29="","",'Labor 2'!B29)</f>
        <v/>
      </c>
      <c r="B77" s="394"/>
      <c r="C77" s="394"/>
      <c r="D77" s="394"/>
      <c r="E77" s="394"/>
      <c r="F77" s="394"/>
      <c r="G77" s="394"/>
      <c r="H77" s="394"/>
      <c r="I77" s="394"/>
      <c r="J77" s="395"/>
    </row>
    <row r="78" spans="1:10">
      <c r="A78" s="393" t="str">
        <f>IF('Labor 2'!B30="","",'Labor 2'!B30)</f>
        <v/>
      </c>
      <c r="B78" s="394"/>
      <c r="C78" s="394"/>
      <c r="D78" s="394"/>
      <c r="E78" s="394"/>
      <c r="F78" s="394"/>
      <c r="G78" s="394"/>
      <c r="H78" s="394"/>
      <c r="I78" s="394"/>
      <c r="J78" s="395"/>
    </row>
    <row r="79" spans="1:10">
      <c r="A79" s="393" t="str">
        <f>IF('Labor 2'!B31="","",'Labor 2'!B31)</f>
        <v/>
      </c>
      <c r="B79" s="394"/>
      <c r="C79" s="394"/>
      <c r="D79" s="394"/>
      <c r="E79" s="394"/>
      <c r="F79" s="394"/>
      <c r="G79" s="394"/>
      <c r="H79" s="394"/>
      <c r="I79" s="394"/>
      <c r="J79" s="395"/>
    </row>
    <row r="80" spans="1:10">
      <c r="A80" s="393" t="str">
        <f>IF('Labor 2'!B32="","",'Labor 2'!B32)</f>
        <v/>
      </c>
      <c r="B80" s="394"/>
      <c r="C80" s="394"/>
      <c r="D80" s="394"/>
      <c r="E80" s="394"/>
      <c r="F80" s="394"/>
      <c r="G80" s="394"/>
      <c r="H80" s="394"/>
      <c r="I80" s="394"/>
      <c r="J80" s="395"/>
    </row>
    <row r="81" spans="1:10">
      <c r="A81" s="393" t="str">
        <f>IF('Labor 2'!B33="","",'Labor 2'!B33)</f>
        <v/>
      </c>
      <c r="B81" s="394"/>
      <c r="C81" s="394"/>
      <c r="D81" s="394"/>
      <c r="E81" s="394"/>
      <c r="F81" s="394"/>
      <c r="G81" s="394"/>
      <c r="H81" s="394"/>
      <c r="I81" s="394"/>
      <c r="J81" s="395"/>
    </row>
    <row r="82" spans="1:10">
      <c r="A82" s="393" t="str">
        <f>IF('Labor 2'!B34="","",'Labor 2'!B34)</f>
        <v/>
      </c>
      <c r="B82" s="394"/>
      <c r="C82" s="394"/>
      <c r="D82" s="394"/>
      <c r="E82" s="394"/>
      <c r="F82" s="394"/>
      <c r="G82" s="394"/>
      <c r="H82" s="394"/>
      <c r="I82" s="394"/>
      <c r="J82" s="395"/>
    </row>
    <row r="83" spans="1:10">
      <c r="A83" s="393" t="str">
        <f>IF('Labor 2'!B35="","",'Labor 2'!B35)</f>
        <v/>
      </c>
      <c r="B83" s="394"/>
      <c r="C83" s="394"/>
      <c r="D83" s="394"/>
      <c r="E83" s="394"/>
      <c r="F83" s="394"/>
      <c r="G83" s="394"/>
      <c r="H83" s="394"/>
      <c r="I83" s="394"/>
      <c r="J83" s="395"/>
    </row>
    <row r="84" spans="1:10">
      <c r="A84" s="393" t="str">
        <f>IF('Labor 2'!B36="","",'Labor 2'!B36)</f>
        <v/>
      </c>
      <c r="B84" s="394"/>
      <c r="C84" s="394"/>
      <c r="D84" s="394"/>
      <c r="E84" s="394"/>
      <c r="F84" s="394"/>
      <c r="G84" s="394"/>
      <c r="H84" s="394"/>
      <c r="I84" s="394"/>
      <c r="J84" s="395"/>
    </row>
    <row r="85" spans="1:10">
      <c r="A85" s="393" t="str">
        <f>IF('Labor 2'!B37="","",'Labor 2'!B37)</f>
        <v/>
      </c>
      <c r="B85" s="394"/>
      <c r="C85" s="394"/>
      <c r="D85" s="394"/>
      <c r="E85" s="394"/>
      <c r="F85" s="394"/>
      <c r="G85" s="394"/>
      <c r="H85" s="394"/>
      <c r="I85" s="394"/>
      <c r="J85" s="395"/>
    </row>
    <row r="86" spans="1:10">
      <c r="A86" s="393" t="str">
        <f>IF('Labor 2'!B38="","",'Labor 2'!B38)</f>
        <v/>
      </c>
      <c r="B86" s="394"/>
      <c r="C86" s="394"/>
      <c r="D86" s="394"/>
      <c r="E86" s="394"/>
      <c r="F86" s="394"/>
      <c r="G86" s="394"/>
      <c r="H86" s="394"/>
      <c r="I86" s="394"/>
      <c r="J86" s="395"/>
    </row>
    <row r="87" spans="1:10">
      <c r="A87" s="393" t="str">
        <f>IF('Labor 2'!B39="","",'Labor 2'!B39)</f>
        <v/>
      </c>
      <c r="B87" s="394"/>
      <c r="C87" s="394"/>
      <c r="D87" s="394"/>
      <c r="E87" s="394"/>
      <c r="F87" s="394"/>
      <c r="G87" s="394"/>
      <c r="H87" s="394"/>
      <c r="I87" s="394"/>
      <c r="J87" s="395"/>
    </row>
    <row r="88" spans="1:10">
      <c r="A88" s="393" t="str">
        <f>IF('Labor 2'!B40="","",'Labor 2'!B40)</f>
        <v/>
      </c>
      <c r="B88" s="394"/>
      <c r="C88" s="394"/>
      <c r="D88" s="394"/>
      <c r="E88" s="394"/>
      <c r="F88" s="394"/>
      <c r="G88" s="394"/>
      <c r="H88" s="394"/>
      <c r="I88" s="394"/>
      <c r="J88" s="395"/>
    </row>
    <row r="89" spans="1:10">
      <c r="A89" s="393" t="str">
        <f>IF('Labor 2'!B41="","",'Labor 2'!B41)</f>
        <v/>
      </c>
      <c r="B89" s="394"/>
      <c r="C89" s="394"/>
      <c r="D89" s="394"/>
      <c r="E89" s="394"/>
      <c r="F89" s="394"/>
      <c r="G89" s="394"/>
      <c r="H89" s="394"/>
      <c r="I89" s="394"/>
      <c r="J89" s="395"/>
    </row>
    <row r="90" spans="1:10">
      <c r="A90" s="393" t="str">
        <f>IF('Labor 2'!B42="","",'Labor 2'!B42)</f>
        <v/>
      </c>
      <c r="B90" s="394"/>
      <c r="C90" s="394"/>
      <c r="D90" s="394"/>
      <c r="E90" s="394"/>
      <c r="F90" s="394"/>
      <c r="G90" s="394"/>
      <c r="H90" s="394"/>
      <c r="I90" s="394"/>
      <c r="J90" s="395"/>
    </row>
    <row r="91" spans="1:10">
      <c r="A91" s="393" t="str">
        <f>IF('Labor 2'!B43="","",'Labor 2'!B43)</f>
        <v/>
      </c>
      <c r="B91" s="394"/>
      <c r="C91" s="394"/>
      <c r="D91" s="394"/>
      <c r="E91" s="394"/>
      <c r="F91" s="394"/>
      <c r="G91" s="394"/>
      <c r="H91" s="394"/>
      <c r="I91" s="394"/>
      <c r="J91" s="395"/>
    </row>
    <row r="92" spans="1:10">
      <c r="A92" s="393" t="str">
        <f>IF('Labor 3'!B44="","",'Labor 3'!B44)</f>
        <v/>
      </c>
      <c r="B92" s="394"/>
      <c r="C92" s="394"/>
      <c r="D92" s="394"/>
      <c r="E92" s="394"/>
      <c r="F92" s="394"/>
      <c r="G92" s="394"/>
      <c r="H92" s="394"/>
      <c r="I92" s="394"/>
      <c r="J92" s="395"/>
    </row>
    <row r="93" spans="1:10">
      <c r="A93" s="393" t="str">
        <f>IF('Labor 3'!B45="","",'Labor 3'!B45)</f>
        <v/>
      </c>
      <c r="B93" s="394"/>
      <c r="C93" s="394"/>
      <c r="D93" s="394"/>
      <c r="E93" s="394"/>
      <c r="F93" s="394"/>
      <c r="G93" s="394"/>
      <c r="H93" s="394"/>
      <c r="I93" s="394"/>
      <c r="J93" s="395"/>
    </row>
    <row r="94" spans="1:10">
      <c r="A94" s="393" t="str">
        <f>IF('Labor 3'!B46="","",'Labor 3'!B46)</f>
        <v/>
      </c>
      <c r="B94" s="394"/>
      <c r="C94" s="394"/>
      <c r="D94" s="394"/>
      <c r="E94" s="394"/>
      <c r="F94" s="394"/>
      <c r="G94" s="394"/>
      <c r="H94" s="394"/>
      <c r="I94" s="394"/>
      <c r="J94" s="395"/>
    </row>
    <row r="99" spans="1:10" ht="13.5" thickBot="1"/>
    <row r="100" spans="1:10" ht="13.5" thickTop="1">
      <c r="C100" s="407" t="s">
        <v>217</v>
      </c>
      <c r="D100" s="408"/>
      <c r="E100" s="408"/>
      <c r="F100" s="408"/>
      <c r="G100" s="408"/>
      <c r="H100" s="409"/>
    </row>
    <row r="101" spans="1:10" ht="13.5" thickBot="1">
      <c r="A101" s="368"/>
      <c r="B101" s="413"/>
      <c r="C101" s="410"/>
      <c r="D101" s="411"/>
      <c r="E101" s="411"/>
      <c r="F101" s="411"/>
      <c r="G101" s="411"/>
      <c r="H101" s="412"/>
    </row>
    <row r="102" spans="1:10" ht="14.25" thickTop="1" thickBot="1">
      <c r="B102" s="1"/>
      <c r="C102" s="414"/>
      <c r="D102" s="415"/>
      <c r="E102" s="415"/>
      <c r="F102" s="415"/>
      <c r="G102" s="415"/>
      <c r="H102" s="415"/>
    </row>
    <row r="103" spans="1:10" ht="14.25" thickTop="1" thickBot="1">
      <c r="A103" s="396" t="s">
        <v>39</v>
      </c>
      <c r="B103" s="397"/>
      <c r="C103" s="398" t="str">
        <f>IF('Labor 3'!C4:H4="","",'Labor 3'!C4:H4)</f>
        <v/>
      </c>
      <c r="D103" s="399"/>
      <c r="E103" s="399"/>
      <c r="F103" s="399"/>
      <c r="G103" s="399"/>
      <c r="H103" s="400"/>
      <c r="I103" s="235"/>
    </row>
    <row r="104" spans="1:10" ht="14.25" thickTop="1" thickBot="1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</row>
    <row r="105" spans="1:10" ht="14.25" thickTop="1" thickBot="1">
      <c r="A105" s="396" t="s">
        <v>43</v>
      </c>
      <c r="B105" s="397"/>
      <c r="C105" s="398" t="str">
        <f>IF('Labor 3'!C6:H6="","",'Labor 3'!C6:H6)</f>
        <v/>
      </c>
      <c r="D105" s="399"/>
      <c r="E105" s="399"/>
      <c r="F105" s="399"/>
      <c r="G105" s="399"/>
      <c r="H105" s="400"/>
      <c r="I105" s="236"/>
      <c r="J105" s="236"/>
    </row>
    <row r="106" spans="1:10" ht="14.25" thickTop="1" thickBot="1">
      <c r="A106" s="236"/>
      <c r="B106" s="236"/>
      <c r="C106" s="237"/>
      <c r="D106" s="237"/>
      <c r="E106" s="237"/>
      <c r="F106" s="237"/>
      <c r="G106" s="237"/>
      <c r="H106" s="237"/>
      <c r="I106" s="236"/>
      <c r="J106" s="236"/>
    </row>
    <row r="107" spans="1:10" ht="13.5" thickTop="1">
      <c r="A107" s="236"/>
      <c r="B107" s="236"/>
      <c r="C107" s="401" t="s">
        <v>216</v>
      </c>
      <c r="D107" s="402"/>
      <c r="E107" s="402"/>
      <c r="F107" s="402"/>
      <c r="G107" s="402"/>
      <c r="H107" s="403"/>
      <c r="I107" s="236"/>
      <c r="J107" s="236"/>
    </row>
    <row r="108" spans="1:10" ht="13.5" thickBot="1">
      <c r="A108" s="236"/>
      <c r="B108" s="236"/>
      <c r="C108" s="404"/>
      <c r="D108" s="405"/>
      <c r="E108" s="405"/>
      <c r="F108" s="405"/>
      <c r="G108" s="405"/>
      <c r="H108" s="406"/>
      <c r="I108" s="238"/>
      <c r="J108" s="238"/>
    </row>
    <row r="109" spans="1:10" ht="13.5" thickTop="1">
      <c r="A109" s="393" t="str">
        <f>IF('Labor 3'!B10="","",'Labor 3'!B10)</f>
        <v/>
      </c>
      <c r="B109" s="394"/>
      <c r="C109" s="394"/>
      <c r="D109" s="394"/>
      <c r="E109" s="394"/>
      <c r="F109" s="394"/>
      <c r="G109" s="394"/>
      <c r="H109" s="394"/>
      <c r="I109" s="394"/>
      <c r="J109" s="395"/>
    </row>
    <row r="110" spans="1:10">
      <c r="A110" s="393" t="str">
        <f>IF('Labor 3'!B11="","",'Labor 3'!B11)</f>
        <v/>
      </c>
      <c r="B110" s="394"/>
      <c r="C110" s="394"/>
      <c r="D110" s="394"/>
      <c r="E110" s="394"/>
      <c r="F110" s="394"/>
      <c r="G110" s="394"/>
      <c r="H110" s="394"/>
      <c r="I110" s="394"/>
      <c r="J110" s="395"/>
    </row>
    <row r="111" spans="1:10">
      <c r="A111" s="393" t="str">
        <f>IF('Labor 3'!B12="","",'Labor 3'!B12)</f>
        <v/>
      </c>
      <c r="B111" s="394"/>
      <c r="C111" s="394"/>
      <c r="D111" s="394"/>
      <c r="E111" s="394"/>
      <c r="F111" s="394"/>
      <c r="G111" s="394"/>
      <c r="H111" s="394"/>
      <c r="I111" s="394"/>
      <c r="J111" s="395"/>
    </row>
    <row r="112" spans="1:10">
      <c r="A112" s="393" t="str">
        <f>IF('Labor 3'!B13="","",'Labor 3'!B13)</f>
        <v/>
      </c>
      <c r="B112" s="394"/>
      <c r="C112" s="394"/>
      <c r="D112" s="394"/>
      <c r="E112" s="394"/>
      <c r="F112" s="394"/>
      <c r="G112" s="394"/>
      <c r="H112" s="394"/>
      <c r="I112" s="394"/>
      <c r="J112" s="395"/>
    </row>
    <row r="113" spans="1:10">
      <c r="A113" s="393" t="str">
        <f>IF('Labor 3'!B14="","",'Labor 3'!B14)</f>
        <v/>
      </c>
      <c r="B113" s="394"/>
      <c r="C113" s="394"/>
      <c r="D113" s="394"/>
      <c r="E113" s="394"/>
      <c r="F113" s="394"/>
      <c r="G113" s="394"/>
      <c r="H113" s="394"/>
      <c r="I113" s="394"/>
      <c r="J113" s="395"/>
    </row>
    <row r="114" spans="1:10">
      <c r="A114" s="393" t="str">
        <f>IF('Labor 3'!B15="","",'Labor 3'!B15)</f>
        <v/>
      </c>
      <c r="B114" s="394"/>
      <c r="C114" s="394"/>
      <c r="D114" s="394"/>
      <c r="E114" s="394"/>
      <c r="F114" s="394"/>
      <c r="G114" s="394"/>
      <c r="H114" s="394"/>
      <c r="I114" s="394"/>
      <c r="J114" s="395"/>
    </row>
    <row r="115" spans="1:10">
      <c r="A115" s="393" t="str">
        <f>IF('Labor 3'!B16="","",'Labor 3'!B16)</f>
        <v/>
      </c>
      <c r="B115" s="394"/>
      <c r="C115" s="394"/>
      <c r="D115" s="394"/>
      <c r="E115" s="394"/>
      <c r="F115" s="394"/>
      <c r="G115" s="394"/>
      <c r="H115" s="394"/>
      <c r="I115" s="394"/>
      <c r="J115" s="395"/>
    </row>
    <row r="116" spans="1:10">
      <c r="A116" s="393" t="str">
        <f>IF('Labor 3'!B17="","",'Labor 3'!B17)</f>
        <v/>
      </c>
      <c r="B116" s="394"/>
      <c r="C116" s="394"/>
      <c r="D116" s="394"/>
      <c r="E116" s="394"/>
      <c r="F116" s="394"/>
      <c r="G116" s="394"/>
      <c r="H116" s="394"/>
      <c r="I116" s="394"/>
      <c r="J116" s="395"/>
    </row>
    <row r="117" spans="1:10">
      <c r="A117" s="393" t="str">
        <f>IF('Labor 3'!B18="","",'Labor 3'!B18)</f>
        <v/>
      </c>
      <c r="B117" s="394"/>
      <c r="C117" s="394"/>
      <c r="D117" s="394"/>
      <c r="E117" s="394"/>
      <c r="F117" s="394"/>
      <c r="G117" s="394"/>
      <c r="H117" s="394"/>
      <c r="I117" s="394"/>
      <c r="J117" s="395"/>
    </row>
    <row r="118" spans="1:10">
      <c r="A118" s="393" t="str">
        <f>IF('Labor 3'!B19="","",'Labor 3'!B19)</f>
        <v/>
      </c>
      <c r="B118" s="394"/>
      <c r="C118" s="394"/>
      <c r="D118" s="394"/>
      <c r="E118" s="394"/>
      <c r="F118" s="394"/>
      <c r="G118" s="394"/>
      <c r="H118" s="394"/>
      <c r="I118" s="394"/>
      <c r="J118" s="395"/>
    </row>
    <row r="119" spans="1:10">
      <c r="A119" s="393" t="str">
        <f>IF('Labor 3'!B20="","",'Labor 3'!B20)</f>
        <v/>
      </c>
      <c r="B119" s="394"/>
      <c r="C119" s="394"/>
      <c r="D119" s="394"/>
      <c r="E119" s="394"/>
      <c r="F119" s="394"/>
      <c r="G119" s="394"/>
      <c r="H119" s="394"/>
      <c r="I119" s="394"/>
      <c r="J119" s="395"/>
    </row>
    <row r="120" spans="1:10">
      <c r="A120" s="393" t="str">
        <f>IF('Labor 3'!B21="","",'Labor 3'!B21)</f>
        <v/>
      </c>
      <c r="B120" s="394"/>
      <c r="C120" s="394"/>
      <c r="D120" s="394"/>
      <c r="E120" s="394"/>
      <c r="F120" s="394"/>
      <c r="G120" s="394"/>
      <c r="H120" s="394"/>
      <c r="I120" s="394"/>
      <c r="J120" s="395"/>
    </row>
    <row r="121" spans="1:10">
      <c r="A121" s="393" t="str">
        <f>IF('Labor 3'!B22="","",'Labor 3'!B22)</f>
        <v/>
      </c>
      <c r="B121" s="394"/>
      <c r="C121" s="394"/>
      <c r="D121" s="394"/>
      <c r="E121" s="394"/>
      <c r="F121" s="394"/>
      <c r="G121" s="394"/>
      <c r="H121" s="394"/>
      <c r="I121" s="394"/>
      <c r="J121" s="395"/>
    </row>
    <row r="122" spans="1:10">
      <c r="A122" s="393" t="str">
        <f>IF('Labor 3'!B23="","",'Labor 3'!B23)</f>
        <v/>
      </c>
      <c r="B122" s="394"/>
      <c r="C122" s="394"/>
      <c r="D122" s="394"/>
      <c r="E122" s="394"/>
      <c r="F122" s="394"/>
      <c r="G122" s="394"/>
      <c r="H122" s="394"/>
      <c r="I122" s="394"/>
      <c r="J122" s="395"/>
    </row>
    <row r="123" spans="1:10">
      <c r="A123" s="393" t="str">
        <f>IF('Labor 3'!B24="","",'Labor 3'!B24)</f>
        <v/>
      </c>
      <c r="B123" s="394"/>
      <c r="C123" s="394"/>
      <c r="D123" s="394"/>
      <c r="E123" s="394"/>
      <c r="F123" s="394"/>
      <c r="G123" s="394"/>
      <c r="H123" s="394"/>
      <c r="I123" s="394"/>
      <c r="J123" s="395"/>
    </row>
    <row r="124" spans="1:10">
      <c r="A124" s="393" t="str">
        <f>IF('Labor 3'!B25="","",'Labor 3'!B25)</f>
        <v/>
      </c>
      <c r="B124" s="394"/>
      <c r="C124" s="394"/>
      <c r="D124" s="394"/>
      <c r="E124" s="394"/>
      <c r="F124" s="394"/>
      <c r="G124" s="394"/>
      <c r="H124" s="394"/>
      <c r="I124" s="394"/>
      <c r="J124" s="395"/>
    </row>
    <row r="125" spans="1:10">
      <c r="A125" s="393" t="str">
        <f>IF('Labor 3'!B26="","",'Labor 3'!B26)</f>
        <v/>
      </c>
      <c r="B125" s="394"/>
      <c r="C125" s="394"/>
      <c r="D125" s="394"/>
      <c r="E125" s="394"/>
      <c r="F125" s="394"/>
      <c r="G125" s="394"/>
      <c r="H125" s="394"/>
      <c r="I125" s="394"/>
      <c r="J125" s="395"/>
    </row>
    <row r="126" spans="1:10">
      <c r="A126" s="393" t="str">
        <f>IF('Labor 3'!B27="","",'Labor 3'!B27)</f>
        <v/>
      </c>
      <c r="B126" s="394"/>
      <c r="C126" s="394"/>
      <c r="D126" s="394"/>
      <c r="E126" s="394"/>
      <c r="F126" s="394"/>
      <c r="G126" s="394"/>
      <c r="H126" s="394"/>
      <c r="I126" s="394"/>
      <c r="J126" s="395"/>
    </row>
    <row r="127" spans="1:10">
      <c r="A127" s="393" t="str">
        <f>IF('Labor 3'!B28="","",'Labor 3'!B28)</f>
        <v/>
      </c>
      <c r="B127" s="394"/>
      <c r="C127" s="394"/>
      <c r="D127" s="394"/>
      <c r="E127" s="394"/>
      <c r="F127" s="394"/>
      <c r="G127" s="394"/>
      <c r="H127" s="394"/>
      <c r="I127" s="394"/>
      <c r="J127" s="395"/>
    </row>
    <row r="128" spans="1:10">
      <c r="A128" s="393" t="str">
        <f>IF('Labor 3'!B29="","",'Labor 3'!B29)</f>
        <v/>
      </c>
      <c r="B128" s="394"/>
      <c r="C128" s="394"/>
      <c r="D128" s="394"/>
      <c r="E128" s="394"/>
      <c r="F128" s="394"/>
      <c r="G128" s="394"/>
      <c r="H128" s="394"/>
      <c r="I128" s="394"/>
      <c r="J128" s="395"/>
    </row>
    <row r="129" spans="1:10">
      <c r="A129" s="393" t="str">
        <f>IF('Labor 3'!B30="","",'Labor 3'!B30)</f>
        <v/>
      </c>
      <c r="B129" s="394"/>
      <c r="C129" s="394"/>
      <c r="D129" s="394"/>
      <c r="E129" s="394"/>
      <c r="F129" s="394"/>
      <c r="G129" s="394"/>
      <c r="H129" s="394"/>
      <c r="I129" s="394"/>
      <c r="J129" s="395"/>
    </row>
    <row r="130" spans="1:10">
      <c r="A130" s="393" t="str">
        <f>IF('Labor 3'!B31="","",'Labor 3'!B31)</f>
        <v/>
      </c>
      <c r="B130" s="394"/>
      <c r="C130" s="394"/>
      <c r="D130" s="394"/>
      <c r="E130" s="394"/>
      <c r="F130" s="394"/>
      <c r="G130" s="394"/>
      <c r="H130" s="394"/>
      <c r="I130" s="394"/>
      <c r="J130" s="395"/>
    </row>
    <row r="131" spans="1:10">
      <c r="A131" s="393" t="str">
        <f>IF('Labor 3'!B32="","",'Labor 3'!B32)</f>
        <v/>
      </c>
      <c r="B131" s="394"/>
      <c r="C131" s="394"/>
      <c r="D131" s="394"/>
      <c r="E131" s="394"/>
      <c r="F131" s="394"/>
      <c r="G131" s="394"/>
      <c r="H131" s="394"/>
      <c r="I131" s="394"/>
      <c r="J131" s="395"/>
    </row>
    <row r="132" spans="1:10">
      <c r="A132" s="393" t="str">
        <f>IF('Labor 3'!B33="","",'Labor 3'!B33)</f>
        <v/>
      </c>
      <c r="B132" s="394"/>
      <c r="C132" s="394"/>
      <c r="D132" s="394"/>
      <c r="E132" s="394"/>
      <c r="F132" s="394"/>
      <c r="G132" s="394"/>
      <c r="H132" s="394"/>
      <c r="I132" s="394"/>
      <c r="J132" s="395"/>
    </row>
    <row r="133" spans="1:10">
      <c r="A133" s="393" t="str">
        <f>IF('Labor 3'!B34="","",'Labor 3'!B34)</f>
        <v/>
      </c>
      <c r="B133" s="394"/>
      <c r="C133" s="394"/>
      <c r="D133" s="394"/>
      <c r="E133" s="394"/>
      <c r="F133" s="394"/>
      <c r="G133" s="394"/>
      <c r="H133" s="394"/>
      <c r="I133" s="394"/>
      <c r="J133" s="395"/>
    </row>
    <row r="134" spans="1:10">
      <c r="A134" s="393" t="str">
        <f>IF('Labor 3'!B35="","",'Labor 3'!B35)</f>
        <v/>
      </c>
      <c r="B134" s="394"/>
      <c r="C134" s="394"/>
      <c r="D134" s="394"/>
      <c r="E134" s="394"/>
      <c r="F134" s="394"/>
      <c r="G134" s="394"/>
      <c r="H134" s="394"/>
      <c r="I134" s="394"/>
      <c r="J134" s="395"/>
    </row>
    <row r="135" spans="1:10">
      <c r="A135" s="393" t="str">
        <f>IF('Labor 3'!B36="","",'Labor 3'!B36)</f>
        <v/>
      </c>
      <c r="B135" s="394"/>
      <c r="C135" s="394"/>
      <c r="D135" s="394"/>
      <c r="E135" s="394"/>
      <c r="F135" s="394"/>
      <c r="G135" s="394"/>
      <c r="H135" s="394"/>
      <c r="I135" s="394"/>
      <c r="J135" s="395"/>
    </row>
    <row r="136" spans="1:10">
      <c r="A136" s="393" t="str">
        <f>IF('Labor 3'!B37="","",'Labor 3'!B37)</f>
        <v/>
      </c>
      <c r="B136" s="394"/>
      <c r="C136" s="394"/>
      <c r="D136" s="394"/>
      <c r="E136" s="394"/>
      <c r="F136" s="394"/>
      <c r="G136" s="394"/>
      <c r="H136" s="394"/>
      <c r="I136" s="394"/>
      <c r="J136" s="395"/>
    </row>
    <row r="137" spans="1:10">
      <c r="A137" s="393" t="str">
        <f>IF('Labor 3'!B38="","",'Labor 3'!B38)</f>
        <v/>
      </c>
      <c r="B137" s="394"/>
      <c r="C137" s="394"/>
      <c r="D137" s="394"/>
      <c r="E137" s="394"/>
      <c r="F137" s="394"/>
      <c r="G137" s="394"/>
      <c r="H137" s="394"/>
      <c r="I137" s="394"/>
      <c r="J137" s="395"/>
    </row>
    <row r="138" spans="1:10">
      <c r="A138" s="393" t="str">
        <f>IF('Labor 3'!B39="","",'Labor 3'!B39)</f>
        <v/>
      </c>
      <c r="B138" s="394"/>
      <c r="C138" s="394"/>
      <c r="D138" s="394"/>
      <c r="E138" s="394"/>
      <c r="F138" s="394"/>
      <c r="G138" s="394"/>
      <c r="H138" s="394"/>
      <c r="I138" s="394"/>
      <c r="J138" s="395"/>
    </row>
    <row r="139" spans="1:10">
      <c r="A139" s="393" t="str">
        <f>IF('Labor 3'!B40="","",'Labor 3'!B40)</f>
        <v/>
      </c>
      <c r="B139" s="394"/>
      <c r="C139" s="394"/>
      <c r="D139" s="394"/>
      <c r="E139" s="394"/>
      <c r="F139" s="394"/>
      <c r="G139" s="394"/>
      <c r="H139" s="394"/>
      <c r="I139" s="394"/>
      <c r="J139" s="395"/>
    </row>
    <row r="140" spans="1:10">
      <c r="A140" s="393" t="str">
        <f>IF('Labor 3'!B41="","",'Labor 3'!B41)</f>
        <v/>
      </c>
      <c r="B140" s="394"/>
      <c r="C140" s="394"/>
      <c r="D140" s="394"/>
      <c r="E140" s="394"/>
      <c r="F140" s="394"/>
      <c r="G140" s="394"/>
      <c r="H140" s="394"/>
      <c r="I140" s="394"/>
      <c r="J140" s="395"/>
    </row>
    <row r="141" spans="1:10">
      <c r="A141" s="393" t="str">
        <f>IF('Labor 3'!B42="","",'Labor 3'!B42)</f>
        <v/>
      </c>
      <c r="B141" s="394"/>
      <c r="C141" s="394"/>
      <c r="D141" s="394"/>
      <c r="E141" s="394"/>
      <c r="F141" s="394"/>
      <c r="G141" s="394"/>
      <c r="H141" s="394"/>
      <c r="I141" s="394"/>
      <c r="J141" s="395"/>
    </row>
    <row r="142" spans="1:10">
      <c r="A142" s="393" t="str">
        <f>IF('Labor 3'!B43="","",'Labor 3'!B43)</f>
        <v/>
      </c>
      <c r="B142" s="394"/>
      <c r="C142" s="394"/>
      <c r="D142" s="394"/>
      <c r="E142" s="394"/>
      <c r="F142" s="394"/>
      <c r="G142" s="394"/>
      <c r="H142" s="394"/>
      <c r="I142" s="394"/>
      <c r="J142" s="395"/>
    </row>
    <row r="143" spans="1:10">
      <c r="A143" s="393" t="str">
        <f>IF('Labor 3'!B44="","",'Labor 3'!B44)</f>
        <v/>
      </c>
      <c r="B143" s="394"/>
      <c r="C143" s="394"/>
      <c r="D143" s="394"/>
      <c r="E143" s="394"/>
      <c r="F143" s="394"/>
      <c r="G143" s="394"/>
      <c r="H143" s="394"/>
      <c r="I143" s="394"/>
      <c r="J143" s="395"/>
    </row>
    <row r="144" spans="1:10">
      <c r="A144" s="393" t="str">
        <f>IF('Labor 3'!B45="","",'Labor 3'!B45)</f>
        <v/>
      </c>
      <c r="B144" s="394"/>
      <c r="C144" s="394"/>
      <c r="D144" s="394"/>
      <c r="E144" s="394"/>
      <c r="F144" s="394"/>
      <c r="G144" s="394"/>
      <c r="H144" s="394"/>
      <c r="I144" s="394"/>
      <c r="J144" s="395"/>
    </row>
    <row r="145" spans="1:10">
      <c r="A145" s="393" t="str">
        <f>IF('Labor 3'!B46="","",'Labor 3'!B46)</f>
        <v/>
      </c>
      <c r="B145" s="394"/>
      <c r="C145" s="394"/>
      <c r="D145" s="394"/>
      <c r="E145" s="394"/>
      <c r="F145" s="394"/>
      <c r="G145" s="394"/>
      <c r="H145" s="394"/>
      <c r="I145" s="394"/>
      <c r="J145" s="395"/>
    </row>
  </sheetData>
  <sheetProtection sheet="1" objects="1" scenarios="1" selectLockedCells="1" selectUnlockedCells="1"/>
  <mergeCells count="135">
    <mergeCell ref="A2:B2"/>
    <mergeCell ref="A4:B4"/>
    <mergeCell ref="A39:J39"/>
    <mergeCell ref="A40:J40"/>
    <mergeCell ref="A6:B6"/>
    <mergeCell ref="C6:H6"/>
    <mergeCell ref="C1:H2"/>
    <mergeCell ref="A10:J10"/>
    <mergeCell ref="A11:J11"/>
    <mergeCell ref="A12:J12"/>
    <mergeCell ref="A17:J17"/>
    <mergeCell ref="A35:J35"/>
    <mergeCell ref="A16:J16"/>
    <mergeCell ref="A18:J18"/>
    <mergeCell ref="A19:J19"/>
    <mergeCell ref="C3:H3"/>
    <mergeCell ref="C4:H4"/>
    <mergeCell ref="C8:H9"/>
    <mergeCell ref="A13:J13"/>
    <mergeCell ref="A14:J14"/>
    <mergeCell ref="A15:J15"/>
    <mergeCell ref="C49:H50"/>
    <mergeCell ref="A50:B50"/>
    <mergeCell ref="C51:H51"/>
    <mergeCell ref="A38:J38"/>
    <mergeCell ref="A41:J41"/>
    <mergeCell ref="A42:J42"/>
    <mergeCell ref="A43:J43"/>
    <mergeCell ref="A20:J20"/>
    <mergeCell ref="A21:J21"/>
    <mergeCell ref="A22:J22"/>
    <mergeCell ref="A23:J23"/>
    <mergeCell ref="A24:J24"/>
    <mergeCell ref="A26:J26"/>
    <mergeCell ref="A27:J27"/>
    <mergeCell ref="A37:J37"/>
    <mergeCell ref="A28:J28"/>
    <mergeCell ref="A31:J31"/>
    <mergeCell ref="A25:J25"/>
    <mergeCell ref="A36:J36"/>
    <mergeCell ref="A29:J29"/>
    <mergeCell ref="A30:J30"/>
    <mergeCell ref="A32:J32"/>
    <mergeCell ref="A33:J33"/>
    <mergeCell ref="A34:J34"/>
    <mergeCell ref="A73:J73"/>
    <mergeCell ref="A74:J74"/>
    <mergeCell ref="A52:B52"/>
    <mergeCell ref="C52:H52"/>
    <mergeCell ref="A71:J71"/>
    <mergeCell ref="A72:J72"/>
    <mergeCell ref="A61:J61"/>
    <mergeCell ref="A62:J62"/>
    <mergeCell ref="A67:J67"/>
    <mergeCell ref="A65:J65"/>
    <mergeCell ref="A66:J66"/>
    <mergeCell ref="A68:J68"/>
    <mergeCell ref="A69:J69"/>
    <mergeCell ref="A70:J70"/>
    <mergeCell ref="A63:J63"/>
    <mergeCell ref="A60:J60"/>
    <mergeCell ref="A59:J59"/>
    <mergeCell ref="C56:H57"/>
    <mergeCell ref="A58:J58"/>
    <mergeCell ref="A64:J64"/>
    <mergeCell ref="A54:B54"/>
    <mergeCell ref="C54:H54"/>
    <mergeCell ref="A85:J85"/>
    <mergeCell ref="A86:J86"/>
    <mergeCell ref="A75:J75"/>
    <mergeCell ref="A76:J76"/>
    <mergeCell ref="A77:J77"/>
    <mergeCell ref="A78:J78"/>
    <mergeCell ref="A79:J79"/>
    <mergeCell ref="A80:J80"/>
    <mergeCell ref="A81:J81"/>
    <mergeCell ref="A82:J82"/>
    <mergeCell ref="A84:J84"/>
    <mergeCell ref="A83:J83"/>
    <mergeCell ref="A87:J87"/>
    <mergeCell ref="A88:J88"/>
    <mergeCell ref="A89:J89"/>
    <mergeCell ref="A90:J90"/>
    <mergeCell ref="C100:H101"/>
    <mergeCell ref="A101:B101"/>
    <mergeCell ref="A103:B103"/>
    <mergeCell ref="C103:H103"/>
    <mergeCell ref="C102:H102"/>
    <mergeCell ref="A105:B105"/>
    <mergeCell ref="C105:H105"/>
    <mergeCell ref="A119:J119"/>
    <mergeCell ref="A120:J120"/>
    <mergeCell ref="A113:J113"/>
    <mergeCell ref="A114:J114"/>
    <mergeCell ref="A115:J115"/>
    <mergeCell ref="A116:J116"/>
    <mergeCell ref="A109:J109"/>
    <mergeCell ref="A110:J110"/>
    <mergeCell ref="C107:H108"/>
    <mergeCell ref="A139:J139"/>
    <mergeCell ref="A140:J140"/>
    <mergeCell ref="A129:J129"/>
    <mergeCell ref="A130:J130"/>
    <mergeCell ref="A131:J131"/>
    <mergeCell ref="A132:J132"/>
    <mergeCell ref="A127:J127"/>
    <mergeCell ref="A128:J128"/>
    <mergeCell ref="A111:J111"/>
    <mergeCell ref="A112:J112"/>
    <mergeCell ref="A117:J117"/>
    <mergeCell ref="A118:J118"/>
    <mergeCell ref="A144:J144"/>
    <mergeCell ref="A145:J145"/>
    <mergeCell ref="A44:J44"/>
    <mergeCell ref="A45:J45"/>
    <mergeCell ref="A46:J46"/>
    <mergeCell ref="A91:J91"/>
    <mergeCell ref="A92:J92"/>
    <mergeCell ref="A93:J93"/>
    <mergeCell ref="A94:J94"/>
    <mergeCell ref="A142:J142"/>
    <mergeCell ref="A143:J143"/>
    <mergeCell ref="A141:J141"/>
    <mergeCell ref="A133:J133"/>
    <mergeCell ref="A134:J134"/>
    <mergeCell ref="A135:J135"/>
    <mergeCell ref="A136:J136"/>
    <mergeCell ref="A137:J137"/>
    <mergeCell ref="A138:J138"/>
    <mergeCell ref="A121:J121"/>
    <mergeCell ref="A122:J122"/>
    <mergeCell ref="A123:J123"/>
    <mergeCell ref="A124:J124"/>
    <mergeCell ref="A125:J125"/>
    <mergeCell ref="A126:J126"/>
  </mergeCells>
  <phoneticPr fontId="36" type="noConversion"/>
  <pageMargins left="0.64" right="0.5" top="1" bottom="1" header="0.5" footer="0.5"/>
  <pageSetup orientation="portrait" verticalDpi="0" r:id="rId1"/>
  <headerFooter alignWithMargins="0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3"/>
  </sheetPr>
  <dimension ref="A1:Q58"/>
  <sheetViews>
    <sheetView topLeftCell="A3" workbookViewId="0">
      <selection activeCell="N43" sqref="N43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0.8554687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6" t="s">
        <v>38</v>
      </c>
    </row>
    <row r="3" spans="1:17"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1'!T4="","",'Labor 1'!T4)</f>
        <v/>
      </c>
      <c r="J3" s="2" t="s">
        <v>203</v>
      </c>
    </row>
    <row r="4" spans="1:17">
      <c r="J4" s="2" t="s">
        <v>42</v>
      </c>
      <c r="K4" s="256"/>
    </row>
    <row r="5" spans="1:17">
      <c r="B5" s="1" t="s">
        <v>43</v>
      </c>
      <c r="C5" s="379" t="str">
        <f>IF('Labor 1'!C6:H6="","",'Labor 1'!C6:H6)</f>
        <v/>
      </c>
      <c r="D5" s="379"/>
      <c r="E5" s="1" t="s">
        <v>44</v>
      </c>
      <c r="F5" s="176">
        <v>1</v>
      </c>
      <c r="G5" s="2" t="s">
        <v>2</v>
      </c>
      <c r="H5" s="180">
        <v>5</v>
      </c>
    </row>
    <row r="6" spans="1:17">
      <c r="C6" s="2"/>
      <c r="F6" s="1"/>
      <c r="G6" s="1"/>
      <c r="H6" s="2"/>
      <c r="I6" s="2"/>
    </row>
    <row r="7" spans="1:17">
      <c r="A7" s="18" t="s">
        <v>45</v>
      </c>
      <c r="B7" s="427" t="s">
        <v>46</v>
      </c>
      <c r="C7" s="428"/>
      <c r="D7" s="427" t="s">
        <v>3</v>
      </c>
      <c r="E7" s="429"/>
      <c r="F7" s="428"/>
      <c r="G7" s="427" t="s">
        <v>47</v>
      </c>
      <c r="H7" s="428"/>
      <c r="I7" s="18" t="s">
        <v>15</v>
      </c>
      <c r="J7" s="166" t="s">
        <v>48</v>
      </c>
      <c r="K7" s="5" t="s">
        <v>49</v>
      </c>
      <c r="L7" s="173" t="s">
        <v>193</v>
      </c>
      <c r="M7" s="5" t="s">
        <v>50</v>
      </c>
      <c r="N7" s="5" t="s">
        <v>298</v>
      </c>
      <c r="O7" s="5" t="s">
        <v>101</v>
      </c>
      <c r="P7" s="2"/>
      <c r="Q7" s="2"/>
    </row>
    <row r="8" spans="1:17">
      <c r="A8" s="19"/>
      <c r="B8" s="430"/>
      <c r="C8" s="431"/>
      <c r="D8" s="430"/>
      <c r="E8" s="377"/>
      <c r="F8" s="431"/>
      <c r="G8" s="430" t="s">
        <v>51</v>
      </c>
      <c r="H8" s="431"/>
      <c r="I8" s="19"/>
      <c r="J8" s="166" t="s">
        <v>51</v>
      </c>
      <c r="K8" s="5" t="s">
        <v>51</v>
      </c>
      <c r="L8" s="4"/>
      <c r="M8" s="4"/>
      <c r="O8" s="21"/>
      <c r="P8" s="23"/>
    </row>
    <row r="9" spans="1:17">
      <c r="A9" s="169"/>
      <c r="B9" s="426"/>
      <c r="C9" s="425"/>
      <c r="D9" s="432"/>
      <c r="E9" s="433"/>
      <c r="F9" s="434"/>
      <c r="G9" s="416">
        <f>IF(A9="",0,IF(O9=0,0,(O9/A9)/M9))</f>
        <v>0</v>
      </c>
      <c r="H9" s="417"/>
      <c r="I9" s="185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6"/>
      <c r="O9" s="21">
        <f>(J9+K9)*A9</f>
        <v>0</v>
      </c>
      <c r="P9" s="23"/>
      <c r="Q9" s="23"/>
    </row>
    <row r="10" spans="1:17">
      <c r="A10" s="169"/>
      <c r="B10" s="424"/>
      <c r="C10" s="425"/>
      <c r="D10" s="418"/>
      <c r="E10" s="418"/>
      <c r="F10" s="418"/>
      <c r="G10" s="416">
        <f t="shared" ref="G10:G53" si="0">IF(A10="",0,IF(O10=0,0,(O10/A10)/M10))</f>
        <v>0</v>
      </c>
      <c r="H10" s="417"/>
      <c r="I10" s="185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6"/>
      <c r="O10" s="21">
        <f t="shared" ref="O10:O53" si="3">(J10+K10)*A10</f>
        <v>0</v>
      </c>
      <c r="P10" s="23"/>
      <c r="Q10" s="23"/>
    </row>
    <row r="11" spans="1:17">
      <c r="A11" s="169"/>
      <c r="B11" s="424"/>
      <c r="C11" s="425"/>
      <c r="D11" s="419"/>
      <c r="E11" s="418"/>
      <c r="F11" s="418"/>
      <c r="G11" s="416">
        <f t="shared" si="0"/>
        <v>0</v>
      </c>
      <c r="H11" s="417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6"/>
      <c r="O11" s="21">
        <f t="shared" si="3"/>
        <v>0</v>
      </c>
      <c r="P11" s="23"/>
      <c r="Q11" s="23"/>
    </row>
    <row r="12" spans="1:17">
      <c r="A12" s="169"/>
      <c r="B12" s="424"/>
      <c r="C12" s="425"/>
      <c r="D12" s="418"/>
      <c r="E12" s="418"/>
      <c r="F12" s="418"/>
      <c r="G12" s="416">
        <f t="shared" si="0"/>
        <v>0</v>
      </c>
      <c r="H12" s="417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6"/>
      <c r="O12" s="21">
        <f t="shared" si="3"/>
        <v>0</v>
      </c>
      <c r="P12" s="23"/>
      <c r="Q12" s="23"/>
    </row>
    <row r="13" spans="1:17">
      <c r="A13" s="169"/>
      <c r="B13" s="424"/>
      <c r="C13" s="425"/>
      <c r="D13" s="418"/>
      <c r="E13" s="418"/>
      <c r="F13" s="418"/>
      <c r="G13" s="416">
        <f t="shared" si="0"/>
        <v>0</v>
      </c>
      <c r="H13" s="417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6"/>
      <c r="O13" s="21">
        <f t="shared" si="3"/>
        <v>0</v>
      </c>
      <c r="P13" s="23"/>
      <c r="Q13" s="23"/>
    </row>
    <row r="14" spans="1:17">
      <c r="A14" s="169"/>
      <c r="B14" s="424"/>
      <c r="C14" s="425"/>
      <c r="D14" s="418"/>
      <c r="E14" s="418"/>
      <c r="F14" s="418"/>
      <c r="G14" s="416">
        <f t="shared" si="0"/>
        <v>0</v>
      </c>
      <c r="H14" s="417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6"/>
      <c r="O14" s="21">
        <f t="shared" si="3"/>
        <v>0</v>
      </c>
      <c r="P14" s="23"/>
      <c r="Q14" s="23"/>
    </row>
    <row r="15" spans="1:17">
      <c r="A15" s="169"/>
      <c r="B15" s="426"/>
      <c r="C15" s="425"/>
      <c r="D15" s="419"/>
      <c r="E15" s="418"/>
      <c r="F15" s="418"/>
      <c r="G15" s="416">
        <f t="shared" si="0"/>
        <v>0</v>
      </c>
      <c r="H15" s="417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6"/>
      <c r="O15" s="21">
        <f t="shared" si="3"/>
        <v>0</v>
      </c>
      <c r="P15" s="23"/>
      <c r="Q15" s="23"/>
    </row>
    <row r="16" spans="1:17">
      <c r="A16" s="169"/>
      <c r="B16" s="426"/>
      <c r="C16" s="425"/>
      <c r="D16" s="419"/>
      <c r="E16" s="418"/>
      <c r="F16" s="418"/>
      <c r="G16" s="416">
        <f t="shared" si="0"/>
        <v>0</v>
      </c>
      <c r="H16" s="417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6"/>
      <c r="O16" s="21">
        <f t="shared" si="3"/>
        <v>0</v>
      </c>
      <c r="P16" s="23"/>
      <c r="Q16" s="23"/>
    </row>
    <row r="17" spans="1:17">
      <c r="A17" s="169"/>
      <c r="B17" s="424"/>
      <c r="C17" s="425"/>
      <c r="D17" s="418"/>
      <c r="E17" s="418"/>
      <c r="F17" s="418"/>
      <c r="G17" s="416">
        <f t="shared" si="0"/>
        <v>0</v>
      </c>
      <c r="H17" s="417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6"/>
      <c r="O17" s="21">
        <f t="shared" si="3"/>
        <v>0</v>
      </c>
      <c r="P17" s="23"/>
      <c r="Q17" s="23"/>
    </row>
    <row r="18" spans="1:17">
      <c r="A18" s="169"/>
      <c r="B18" s="424"/>
      <c r="C18" s="425"/>
      <c r="D18" s="418"/>
      <c r="E18" s="418"/>
      <c r="F18" s="418"/>
      <c r="G18" s="416">
        <f t="shared" si="0"/>
        <v>0</v>
      </c>
      <c r="H18" s="417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6"/>
      <c r="O18" s="21">
        <f t="shared" si="3"/>
        <v>0</v>
      </c>
      <c r="P18" s="23"/>
      <c r="Q18" s="23"/>
    </row>
    <row r="19" spans="1:17">
      <c r="A19" s="169"/>
      <c r="B19" s="426"/>
      <c r="C19" s="425"/>
      <c r="D19" s="419"/>
      <c r="E19" s="418"/>
      <c r="F19" s="418"/>
      <c r="G19" s="416">
        <f t="shared" si="0"/>
        <v>0</v>
      </c>
      <c r="H19" s="417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6"/>
      <c r="O19" s="21">
        <f t="shared" si="3"/>
        <v>0</v>
      </c>
      <c r="P19" s="23"/>
      <c r="Q19" s="23"/>
    </row>
    <row r="20" spans="1:17">
      <c r="A20" s="169"/>
      <c r="B20" s="424"/>
      <c r="C20" s="425"/>
      <c r="D20" s="418"/>
      <c r="E20" s="418"/>
      <c r="F20" s="418"/>
      <c r="G20" s="416">
        <f t="shared" si="0"/>
        <v>0</v>
      </c>
      <c r="H20" s="417"/>
      <c r="I20" s="20">
        <f t="shared" si="1"/>
        <v>0</v>
      </c>
      <c r="J20" s="27"/>
      <c r="K20" s="21">
        <f>J20*K4</f>
        <v>0</v>
      </c>
      <c r="L20" s="310"/>
      <c r="M20" s="22">
        <f t="shared" si="2"/>
        <v>1</v>
      </c>
      <c r="N20" s="296"/>
      <c r="O20" s="21">
        <f t="shared" si="3"/>
        <v>0</v>
      </c>
      <c r="P20" s="23"/>
      <c r="Q20" s="23"/>
    </row>
    <row r="21" spans="1:17">
      <c r="A21" s="169"/>
      <c r="B21" s="424"/>
      <c r="C21" s="425"/>
      <c r="D21" s="418"/>
      <c r="E21" s="418"/>
      <c r="F21" s="418"/>
      <c r="G21" s="416">
        <f t="shared" si="0"/>
        <v>0</v>
      </c>
      <c r="H21" s="417"/>
      <c r="I21" s="20">
        <f t="shared" si="1"/>
        <v>0</v>
      </c>
      <c r="J21" s="27"/>
      <c r="K21" s="21">
        <f>J21*K4</f>
        <v>0</v>
      </c>
      <c r="L21" s="310"/>
      <c r="M21" s="22">
        <f t="shared" si="2"/>
        <v>1</v>
      </c>
      <c r="N21" s="296"/>
      <c r="O21" s="21">
        <f t="shared" si="3"/>
        <v>0</v>
      </c>
      <c r="P21" s="23"/>
      <c r="Q21" s="23"/>
    </row>
    <row r="22" spans="1:17">
      <c r="A22" s="169"/>
      <c r="B22" s="424"/>
      <c r="C22" s="425"/>
      <c r="D22" s="418"/>
      <c r="E22" s="418"/>
      <c r="F22" s="418"/>
      <c r="G22" s="416">
        <f t="shared" si="0"/>
        <v>0</v>
      </c>
      <c r="H22" s="417"/>
      <c r="I22" s="20">
        <f t="shared" si="1"/>
        <v>0</v>
      </c>
      <c r="J22" s="27"/>
      <c r="K22" s="21">
        <f>J22*K4</f>
        <v>0</v>
      </c>
      <c r="L22" s="310"/>
      <c r="M22" s="22">
        <f t="shared" si="2"/>
        <v>1</v>
      </c>
      <c r="N22" s="296"/>
      <c r="O22" s="21">
        <f t="shared" si="3"/>
        <v>0</v>
      </c>
      <c r="P22" s="23"/>
      <c r="Q22" s="23"/>
    </row>
    <row r="23" spans="1:17">
      <c r="A23" s="169"/>
      <c r="B23" s="424"/>
      <c r="C23" s="425"/>
      <c r="D23" s="419"/>
      <c r="E23" s="418"/>
      <c r="F23" s="418"/>
      <c r="G23" s="416">
        <f t="shared" si="0"/>
        <v>0</v>
      </c>
      <c r="H23" s="417"/>
      <c r="I23" s="20">
        <f t="shared" si="1"/>
        <v>0</v>
      </c>
      <c r="J23" s="27"/>
      <c r="K23" s="21">
        <f>J23*K4</f>
        <v>0</v>
      </c>
      <c r="L23" s="310"/>
      <c r="M23" s="22">
        <f t="shared" si="2"/>
        <v>1</v>
      </c>
      <c r="N23" s="296"/>
      <c r="O23" s="21">
        <f t="shared" si="3"/>
        <v>0</v>
      </c>
      <c r="P23" s="23"/>
      <c r="Q23" s="23"/>
    </row>
    <row r="24" spans="1:17">
      <c r="A24" s="169"/>
      <c r="B24" s="424"/>
      <c r="C24" s="425"/>
      <c r="D24" s="419"/>
      <c r="E24" s="418"/>
      <c r="F24" s="418"/>
      <c r="G24" s="416">
        <f t="shared" si="0"/>
        <v>0</v>
      </c>
      <c r="H24" s="417"/>
      <c r="I24" s="20">
        <f t="shared" si="1"/>
        <v>0</v>
      </c>
      <c r="J24" s="27"/>
      <c r="K24" s="21">
        <f>J24*K4</f>
        <v>0</v>
      </c>
      <c r="L24" s="310"/>
      <c r="M24" s="22">
        <f t="shared" si="2"/>
        <v>1</v>
      </c>
      <c r="N24" s="296"/>
      <c r="O24" s="21">
        <f t="shared" si="3"/>
        <v>0</v>
      </c>
      <c r="P24" s="23"/>
      <c r="Q24" s="23"/>
    </row>
    <row r="25" spans="1:17">
      <c r="A25" s="169"/>
      <c r="B25" s="424"/>
      <c r="C25" s="425"/>
      <c r="D25" s="418"/>
      <c r="E25" s="418"/>
      <c r="F25" s="418"/>
      <c r="G25" s="416">
        <f t="shared" si="0"/>
        <v>0</v>
      </c>
      <c r="H25" s="417"/>
      <c r="I25" s="20">
        <f t="shared" si="1"/>
        <v>0</v>
      </c>
      <c r="J25" s="27"/>
      <c r="K25" s="21">
        <f>J25*K4</f>
        <v>0</v>
      </c>
      <c r="L25" s="310"/>
      <c r="M25" s="22">
        <f t="shared" si="2"/>
        <v>1</v>
      </c>
      <c r="N25" s="296"/>
      <c r="O25" s="21">
        <f t="shared" si="3"/>
        <v>0</v>
      </c>
      <c r="P25" s="23"/>
      <c r="Q25" s="23"/>
    </row>
    <row r="26" spans="1:17">
      <c r="A26" s="169"/>
      <c r="B26" s="426"/>
      <c r="C26" s="425"/>
      <c r="D26" s="419"/>
      <c r="E26" s="418"/>
      <c r="F26" s="418"/>
      <c r="G26" s="416">
        <f t="shared" si="0"/>
        <v>0</v>
      </c>
      <c r="H26" s="417"/>
      <c r="I26" s="20">
        <f t="shared" si="1"/>
        <v>0</v>
      </c>
      <c r="J26" s="27"/>
      <c r="K26" s="21">
        <f>J26*K4</f>
        <v>0</v>
      </c>
      <c r="L26" s="310"/>
      <c r="M26" s="22">
        <f t="shared" si="2"/>
        <v>1</v>
      </c>
      <c r="N26" s="296"/>
      <c r="O26" s="21">
        <f t="shared" si="3"/>
        <v>0</v>
      </c>
      <c r="P26" s="23"/>
      <c r="Q26" s="23"/>
    </row>
    <row r="27" spans="1:17">
      <c r="A27" s="169"/>
      <c r="B27" s="424"/>
      <c r="C27" s="425"/>
      <c r="D27" s="418"/>
      <c r="E27" s="418"/>
      <c r="F27" s="418"/>
      <c r="G27" s="416">
        <f t="shared" si="0"/>
        <v>0</v>
      </c>
      <c r="H27" s="417"/>
      <c r="I27" s="20">
        <f t="shared" si="1"/>
        <v>0</v>
      </c>
      <c r="J27" s="27"/>
      <c r="K27" s="21">
        <f>J27*K4</f>
        <v>0</v>
      </c>
      <c r="L27" s="310"/>
      <c r="M27" s="22">
        <f t="shared" si="2"/>
        <v>1</v>
      </c>
      <c r="N27" s="296"/>
      <c r="O27" s="21">
        <f t="shared" si="3"/>
        <v>0</v>
      </c>
      <c r="P27" s="23"/>
      <c r="Q27" s="23"/>
    </row>
    <row r="28" spans="1:17">
      <c r="A28" s="169"/>
      <c r="B28" s="424"/>
      <c r="C28" s="425"/>
      <c r="D28" s="418"/>
      <c r="E28" s="418"/>
      <c r="F28" s="418"/>
      <c r="G28" s="416">
        <f t="shared" si="0"/>
        <v>0</v>
      </c>
      <c r="H28" s="417"/>
      <c r="I28" s="20">
        <f t="shared" si="1"/>
        <v>0</v>
      </c>
      <c r="J28" s="27"/>
      <c r="K28" s="21">
        <f>J28*K4</f>
        <v>0</v>
      </c>
      <c r="L28" s="310"/>
      <c r="M28" s="22">
        <f t="shared" si="2"/>
        <v>1</v>
      </c>
      <c r="N28" s="296"/>
      <c r="O28" s="21">
        <f t="shared" si="3"/>
        <v>0</v>
      </c>
      <c r="P28" s="23"/>
      <c r="Q28" s="23"/>
    </row>
    <row r="29" spans="1:17">
      <c r="A29" s="169"/>
      <c r="B29" s="424"/>
      <c r="C29" s="425"/>
      <c r="D29" s="418"/>
      <c r="E29" s="418"/>
      <c r="F29" s="418"/>
      <c r="G29" s="416">
        <f t="shared" si="0"/>
        <v>0</v>
      </c>
      <c r="H29" s="417"/>
      <c r="I29" s="20">
        <f t="shared" si="1"/>
        <v>0</v>
      </c>
      <c r="J29" s="27"/>
      <c r="K29" s="21">
        <f>J29*K4</f>
        <v>0</v>
      </c>
      <c r="L29" s="310"/>
      <c r="M29" s="22">
        <f t="shared" si="2"/>
        <v>1</v>
      </c>
      <c r="N29" s="296"/>
      <c r="O29" s="21">
        <f t="shared" si="3"/>
        <v>0</v>
      </c>
      <c r="P29" s="23"/>
      <c r="Q29" s="23"/>
    </row>
    <row r="30" spans="1:17">
      <c r="A30" s="169"/>
      <c r="B30" s="424"/>
      <c r="C30" s="425"/>
      <c r="D30" s="418"/>
      <c r="E30" s="418"/>
      <c r="F30" s="418"/>
      <c r="G30" s="416">
        <f t="shared" si="0"/>
        <v>0</v>
      </c>
      <c r="H30" s="417"/>
      <c r="I30" s="20">
        <f t="shared" si="1"/>
        <v>0</v>
      </c>
      <c r="J30" s="27"/>
      <c r="K30" s="21">
        <f>J30*K4</f>
        <v>0</v>
      </c>
      <c r="L30" s="310"/>
      <c r="M30" s="22">
        <f t="shared" si="2"/>
        <v>1</v>
      </c>
      <c r="N30" s="296"/>
      <c r="O30" s="21">
        <f t="shared" si="3"/>
        <v>0</v>
      </c>
      <c r="P30" s="23"/>
      <c r="Q30" s="23"/>
    </row>
    <row r="31" spans="1:17">
      <c r="A31" s="169"/>
      <c r="B31" s="424"/>
      <c r="C31" s="425"/>
      <c r="D31" s="418"/>
      <c r="E31" s="418"/>
      <c r="F31" s="418"/>
      <c r="G31" s="416">
        <f t="shared" si="0"/>
        <v>0</v>
      </c>
      <c r="H31" s="417"/>
      <c r="I31" s="20">
        <f t="shared" si="1"/>
        <v>0</v>
      </c>
      <c r="J31" s="27"/>
      <c r="K31" s="21">
        <f>J31*K4</f>
        <v>0</v>
      </c>
      <c r="L31" s="310"/>
      <c r="M31" s="22">
        <f t="shared" si="2"/>
        <v>1</v>
      </c>
      <c r="N31" s="296"/>
      <c r="O31" s="21">
        <f t="shared" si="3"/>
        <v>0</v>
      </c>
      <c r="P31" s="23"/>
      <c r="Q31" s="23"/>
    </row>
    <row r="32" spans="1:17">
      <c r="A32" s="169"/>
      <c r="B32" s="424"/>
      <c r="C32" s="425"/>
      <c r="D32" s="418"/>
      <c r="E32" s="418"/>
      <c r="F32" s="418"/>
      <c r="G32" s="416">
        <f t="shared" si="0"/>
        <v>0</v>
      </c>
      <c r="H32" s="417"/>
      <c r="I32" s="20">
        <f t="shared" si="1"/>
        <v>0</v>
      </c>
      <c r="J32" s="27"/>
      <c r="K32" s="21">
        <f>J32*K4</f>
        <v>0</v>
      </c>
      <c r="L32" s="310"/>
      <c r="M32" s="22">
        <f t="shared" si="2"/>
        <v>1</v>
      </c>
      <c r="N32" s="296"/>
      <c r="O32" s="21">
        <f t="shared" si="3"/>
        <v>0</v>
      </c>
      <c r="P32" s="23"/>
      <c r="Q32" s="23"/>
    </row>
    <row r="33" spans="1:17">
      <c r="A33" s="169"/>
      <c r="B33" s="424"/>
      <c r="C33" s="425"/>
      <c r="D33" s="418"/>
      <c r="E33" s="418"/>
      <c r="F33" s="418"/>
      <c r="G33" s="416">
        <f t="shared" si="0"/>
        <v>0</v>
      </c>
      <c r="H33" s="417"/>
      <c r="I33" s="20">
        <f t="shared" si="1"/>
        <v>0</v>
      </c>
      <c r="J33" s="27"/>
      <c r="K33" s="21">
        <f>J33*K4</f>
        <v>0</v>
      </c>
      <c r="L33" s="310"/>
      <c r="M33" s="22">
        <f t="shared" si="2"/>
        <v>1</v>
      </c>
      <c r="N33" s="296"/>
      <c r="O33" s="21">
        <f t="shared" si="3"/>
        <v>0</v>
      </c>
      <c r="P33" s="23"/>
      <c r="Q33" s="23"/>
    </row>
    <row r="34" spans="1:17">
      <c r="A34" s="169"/>
      <c r="B34" s="424"/>
      <c r="C34" s="425"/>
      <c r="D34" s="418"/>
      <c r="E34" s="418"/>
      <c r="F34" s="418"/>
      <c r="G34" s="416">
        <f t="shared" si="0"/>
        <v>0</v>
      </c>
      <c r="H34" s="417"/>
      <c r="I34" s="20">
        <f t="shared" si="1"/>
        <v>0</v>
      </c>
      <c r="J34" s="27"/>
      <c r="K34" s="21">
        <f>J34*K4</f>
        <v>0</v>
      </c>
      <c r="L34" s="310"/>
      <c r="M34" s="22">
        <f t="shared" si="2"/>
        <v>1</v>
      </c>
      <c r="N34" s="296"/>
      <c r="O34" s="21">
        <f t="shared" si="3"/>
        <v>0</v>
      </c>
      <c r="P34" s="23"/>
      <c r="Q34" s="23"/>
    </row>
    <row r="35" spans="1:17">
      <c r="A35" s="169"/>
      <c r="B35" s="424"/>
      <c r="C35" s="425"/>
      <c r="D35" s="418"/>
      <c r="E35" s="418"/>
      <c r="F35" s="418"/>
      <c r="G35" s="416">
        <f t="shared" si="0"/>
        <v>0</v>
      </c>
      <c r="H35" s="417"/>
      <c r="I35" s="20">
        <f t="shared" si="1"/>
        <v>0</v>
      </c>
      <c r="J35" s="27"/>
      <c r="K35" s="21">
        <f>J35*K4</f>
        <v>0</v>
      </c>
      <c r="L35" s="310"/>
      <c r="M35" s="22">
        <f t="shared" si="2"/>
        <v>1</v>
      </c>
      <c r="N35" s="296"/>
      <c r="O35" s="21">
        <f t="shared" si="3"/>
        <v>0</v>
      </c>
      <c r="P35" s="23"/>
      <c r="Q35" s="23"/>
    </row>
    <row r="36" spans="1:17">
      <c r="A36" s="169"/>
      <c r="B36" s="424"/>
      <c r="C36" s="425"/>
      <c r="D36" s="418"/>
      <c r="E36" s="418"/>
      <c r="F36" s="418"/>
      <c r="G36" s="416">
        <f t="shared" si="0"/>
        <v>0</v>
      </c>
      <c r="H36" s="417"/>
      <c r="I36" s="20">
        <f t="shared" si="1"/>
        <v>0</v>
      </c>
      <c r="J36" s="27"/>
      <c r="K36" s="21">
        <f>J36*K4</f>
        <v>0</v>
      </c>
      <c r="L36" s="310"/>
      <c r="M36" s="22">
        <f t="shared" si="2"/>
        <v>1</v>
      </c>
      <c r="N36" s="296"/>
      <c r="O36" s="21">
        <f t="shared" si="3"/>
        <v>0</v>
      </c>
      <c r="P36" s="23"/>
      <c r="Q36" s="23"/>
    </row>
    <row r="37" spans="1:17">
      <c r="A37" s="169"/>
      <c r="B37" s="424"/>
      <c r="C37" s="425"/>
      <c r="D37" s="418"/>
      <c r="E37" s="418"/>
      <c r="F37" s="418"/>
      <c r="G37" s="416">
        <f t="shared" si="0"/>
        <v>0</v>
      </c>
      <c r="H37" s="417"/>
      <c r="I37" s="20">
        <f t="shared" si="1"/>
        <v>0</v>
      </c>
      <c r="J37" s="27"/>
      <c r="K37" s="21">
        <f>J37*K4</f>
        <v>0</v>
      </c>
      <c r="L37" s="310"/>
      <c r="M37" s="22">
        <f t="shared" si="2"/>
        <v>1</v>
      </c>
      <c r="N37" s="296"/>
      <c r="O37" s="21">
        <f t="shared" si="3"/>
        <v>0</v>
      </c>
      <c r="P37" s="23"/>
      <c r="Q37" s="23"/>
    </row>
    <row r="38" spans="1:17">
      <c r="A38" s="169"/>
      <c r="B38" s="424"/>
      <c r="C38" s="425"/>
      <c r="D38" s="418"/>
      <c r="E38" s="418"/>
      <c r="F38" s="418"/>
      <c r="G38" s="416">
        <f t="shared" si="0"/>
        <v>0</v>
      </c>
      <c r="H38" s="417"/>
      <c r="I38" s="20">
        <f t="shared" si="1"/>
        <v>0</v>
      </c>
      <c r="J38" s="27"/>
      <c r="K38" s="21">
        <f>J38*K4</f>
        <v>0</v>
      </c>
      <c r="L38" s="310"/>
      <c r="M38" s="22">
        <f t="shared" si="2"/>
        <v>1</v>
      </c>
      <c r="N38" s="296"/>
      <c r="O38" s="21">
        <f t="shared" si="3"/>
        <v>0</v>
      </c>
      <c r="P38" s="23"/>
      <c r="Q38" s="23"/>
    </row>
    <row r="39" spans="1:17">
      <c r="A39" s="169"/>
      <c r="B39" s="424"/>
      <c r="C39" s="425"/>
      <c r="D39" s="418"/>
      <c r="E39" s="418"/>
      <c r="F39" s="418"/>
      <c r="G39" s="416">
        <f t="shared" si="0"/>
        <v>0</v>
      </c>
      <c r="H39" s="417"/>
      <c r="I39" s="20">
        <f t="shared" si="1"/>
        <v>0</v>
      </c>
      <c r="J39" s="27"/>
      <c r="K39" s="21">
        <f>J39*K4</f>
        <v>0</v>
      </c>
      <c r="L39" s="310"/>
      <c r="M39" s="22">
        <f t="shared" si="2"/>
        <v>1</v>
      </c>
      <c r="N39" s="296"/>
      <c r="O39" s="21">
        <f t="shared" si="3"/>
        <v>0</v>
      </c>
      <c r="P39" s="23"/>
      <c r="Q39" s="23"/>
    </row>
    <row r="40" spans="1:17">
      <c r="A40" s="169"/>
      <c r="B40" s="426"/>
      <c r="C40" s="425"/>
      <c r="D40" s="419"/>
      <c r="E40" s="418"/>
      <c r="F40" s="418"/>
      <c r="G40" s="416">
        <f t="shared" si="0"/>
        <v>0</v>
      </c>
      <c r="H40" s="417"/>
      <c r="I40" s="20">
        <f t="shared" si="1"/>
        <v>0</v>
      </c>
      <c r="J40" s="27"/>
      <c r="K40" s="21">
        <f>J40*K4</f>
        <v>0</v>
      </c>
      <c r="L40" s="310"/>
      <c r="M40" s="22">
        <f t="shared" si="2"/>
        <v>1</v>
      </c>
      <c r="N40" s="296"/>
      <c r="O40" s="21">
        <f t="shared" si="3"/>
        <v>0</v>
      </c>
      <c r="P40" s="23"/>
      <c r="Q40" s="23"/>
    </row>
    <row r="41" spans="1:17">
      <c r="A41" s="169"/>
      <c r="B41" s="424"/>
      <c r="C41" s="425"/>
      <c r="D41" s="418"/>
      <c r="E41" s="418"/>
      <c r="F41" s="418"/>
      <c r="G41" s="416">
        <f t="shared" si="0"/>
        <v>0</v>
      </c>
      <c r="H41" s="417"/>
      <c r="I41" s="20">
        <f t="shared" si="1"/>
        <v>0</v>
      </c>
      <c r="J41" s="27"/>
      <c r="K41" s="21">
        <f>J41*K4</f>
        <v>0</v>
      </c>
      <c r="L41" s="310"/>
      <c r="M41" s="22">
        <f t="shared" si="2"/>
        <v>1</v>
      </c>
      <c r="N41" s="296"/>
      <c r="O41" s="21">
        <f t="shared" si="3"/>
        <v>0</v>
      </c>
      <c r="P41" s="23"/>
      <c r="Q41" s="23"/>
    </row>
    <row r="42" spans="1:17">
      <c r="A42" s="169"/>
      <c r="B42" s="424"/>
      <c r="C42" s="425"/>
      <c r="D42" s="418"/>
      <c r="E42" s="418"/>
      <c r="F42" s="418"/>
      <c r="G42" s="416">
        <f t="shared" si="0"/>
        <v>0</v>
      </c>
      <c r="H42" s="417"/>
      <c r="I42" s="20">
        <f t="shared" si="1"/>
        <v>0</v>
      </c>
      <c r="J42" s="27"/>
      <c r="K42" s="21">
        <f>J42*K4</f>
        <v>0</v>
      </c>
      <c r="L42" s="310"/>
      <c r="M42" s="22">
        <f t="shared" si="2"/>
        <v>1</v>
      </c>
      <c r="N42" s="296"/>
      <c r="O42" s="21">
        <f t="shared" si="3"/>
        <v>0</v>
      </c>
      <c r="P42" s="23"/>
      <c r="Q42" s="23"/>
    </row>
    <row r="43" spans="1:17">
      <c r="A43" s="169"/>
      <c r="B43" s="424"/>
      <c r="C43" s="425"/>
      <c r="D43" s="418"/>
      <c r="E43" s="418"/>
      <c r="F43" s="418"/>
      <c r="G43" s="416">
        <f t="shared" si="0"/>
        <v>0</v>
      </c>
      <c r="H43" s="417"/>
      <c r="I43" s="20">
        <f t="shared" si="1"/>
        <v>0</v>
      </c>
      <c r="J43" s="27"/>
      <c r="K43" s="21">
        <f>J43*K4</f>
        <v>0</v>
      </c>
      <c r="L43" s="310"/>
      <c r="M43" s="22">
        <f t="shared" si="2"/>
        <v>1</v>
      </c>
      <c r="N43" s="296"/>
      <c r="O43" s="21">
        <f t="shared" si="3"/>
        <v>0</v>
      </c>
      <c r="P43" s="23"/>
      <c r="Q43" s="23"/>
    </row>
    <row r="44" spans="1:17">
      <c r="A44" s="169"/>
      <c r="B44" s="424"/>
      <c r="C44" s="425"/>
      <c r="D44" s="418"/>
      <c r="E44" s="418"/>
      <c r="F44" s="418"/>
      <c r="G44" s="416">
        <f t="shared" si="0"/>
        <v>0</v>
      </c>
      <c r="H44" s="417"/>
      <c r="I44" s="20">
        <f t="shared" si="1"/>
        <v>0</v>
      </c>
      <c r="J44" s="27"/>
      <c r="K44" s="21">
        <f>J44*K4</f>
        <v>0</v>
      </c>
      <c r="L44" s="310"/>
      <c r="M44" s="22">
        <f t="shared" si="2"/>
        <v>1</v>
      </c>
      <c r="N44" s="296"/>
      <c r="O44" s="21">
        <f t="shared" si="3"/>
        <v>0</v>
      </c>
      <c r="P44" s="23"/>
      <c r="Q44" s="23"/>
    </row>
    <row r="45" spans="1:17">
      <c r="A45" s="169"/>
      <c r="B45" s="424"/>
      <c r="C45" s="425"/>
      <c r="D45" s="418"/>
      <c r="E45" s="418"/>
      <c r="F45" s="418"/>
      <c r="G45" s="416">
        <f t="shared" si="0"/>
        <v>0</v>
      </c>
      <c r="H45" s="417"/>
      <c r="I45" s="20">
        <f t="shared" si="1"/>
        <v>0</v>
      </c>
      <c r="J45" s="27"/>
      <c r="K45" s="21">
        <f>J45*K4</f>
        <v>0</v>
      </c>
      <c r="L45" s="310"/>
      <c r="M45" s="22">
        <f t="shared" si="2"/>
        <v>1</v>
      </c>
      <c r="N45" s="296"/>
      <c r="O45" s="21">
        <f t="shared" si="3"/>
        <v>0</v>
      </c>
      <c r="P45" s="23"/>
      <c r="Q45" s="23"/>
    </row>
    <row r="46" spans="1:17">
      <c r="A46" s="169"/>
      <c r="B46" s="424"/>
      <c r="C46" s="425"/>
      <c r="D46" s="418"/>
      <c r="E46" s="418"/>
      <c r="F46" s="418"/>
      <c r="G46" s="416">
        <f t="shared" si="0"/>
        <v>0</v>
      </c>
      <c r="H46" s="417"/>
      <c r="I46" s="20">
        <f t="shared" si="1"/>
        <v>0</v>
      </c>
      <c r="J46" s="27"/>
      <c r="K46" s="21">
        <f>J46*K4</f>
        <v>0</v>
      </c>
      <c r="L46" s="310"/>
      <c r="M46" s="22">
        <f t="shared" si="2"/>
        <v>1</v>
      </c>
      <c r="N46" s="296"/>
      <c r="O46" s="21">
        <f t="shared" si="3"/>
        <v>0</v>
      </c>
      <c r="P46" s="23"/>
      <c r="Q46" s="23"/>
    </row>
    <row r="47" spans="1:17">
      <c r="A47" s="169"/>
      <c r="B47" s="424"/>
      <c r="C47" s="425"/>
      <c r="D47" s="420"/>
      <c r="E47" s="421"/>
      <c r="F47" s="422"/>
      <c r="G47" s="416">
        <f t="shared" si="0"/>
        <v>0</v>
      </c>
      <c r="H47" s="417"/>
      <c r="I47" s="20">
        <f t="shared" si="1"/>
        <v>0</v>
      </c>
      <c r="J47" s="27"/>
      <c r="K47" s="21">
        <f>J47*K4</f>
        <v>0</v>
      </c>
      <c r="L47" s="310"/>
      <c r="M47" s="22">
        <f t="shared" si="2"/>
        <v>1</v>
      </c>
      <c r="N47" s="296"/>
      <c r="O47" s="21">
        <f t="shared" si="3"/>
        <v>0</v>
      </c>
      <c r="P47" s="23"/>
      <c r="Q47" s="23"/>
    </row>
    <row r="48" spans="1:17">
      <c r="A48" s="169"/>
      <c r="B48" s="424"/>
      <c r="C48" s="425"/>
      <c r="D48" s="418"/>
      <c r="E48" s="418"/>
      <c r="F48" s="418"/>
      <c r="G48" s="416">
        <f t="shared" si="0"/>
        <v>0</v>
      </c>
      <c r="H48" s="417"/>
      <c r="I48" s="20">
        <f t="shared" si="1"/>
        <v>0</v>
      </c>
      <c r="J48" s="27"/>
      <c r="K48" s="21">
        <f>J48*K4</f>
        <v>0</v>
      </c>
      <c r="L48" s="310"/>
      <c r="M48" s="22">
        <f t="shared" si="2"/>
        <v>1</v>
      </c>
      <c r="N48" s="296"/>
      <c r="O48" s="21">
        <f t="shared" si="3"/>
        <v>0</v>
      </c>
      <c r="P48" s="23"/>
      <c r="Q48" s="23"/>
    </row>
    <row r="49" spans="1:17">
      <c r="A49" s="169"/>
      <c r="B49" s="424"/>
      <c r="C49" s="425"/>
      <c r="D49" s="418"/>
      <c r="E49" s="418"/>
      <c r="F49" s="418"/>
      <c r="G49" s="416">
        <f t="shared" si="0"/>
        <v>0</v>
      </c>
      <c r="H49" s="417"/>
      <c r="I49" s="20">
        <f t="shared" si="1"/>
        <v>0</v>
      </c>
      <c r="J49" s="27"/>
      <c r="K49" s="21">
        <f>J49*K4</f>
        <v>0</v>
      </c>
      <c r="L49" s="310"/>
      <c r="M49" s="22">
        <f t="shared" si="2"/>
        <v>1</v>
      </c>
      <c r="N49" s="296"/>
      <c r="O49" s="21">
        <f t="shared" si="3"/>
        <v>0</v>
      </c>
      <c r="P49" s="23"/>
      <c r="Q49" s="23"/>
    </row>
    <row r="50" spans="1:17">
      <c r="A50" s="169"/>
      <c r="B50" s="424"/>
      <c r="C50" s="425"/>
      <c r="D50" s="418"/>
      <c r="E50" s="418"/>
      <c r="F50" s="418"/>
      <c r="G50" s="416">
        <f t="shared" si="0"/>
        <v>0</v>
      </c>
      <c r="H50" s="417"/>
      <c r="I50" s="20">
        <f t="shared" si="1"/>
        <v>0</v>
      </c>
      <c r="J50" s="27"/>
      <c r="K50" s="21">
        <f>J50*K4</f>
        <v>0</v>
      </c>
      <c r="L50" s="310"/>
      <c r="M50" s="22">
        <f t="shared" si="2"/>
        <v>1</v>
      </c>
      <c r="N50" s="296"/>
      <c r="O50" s="21">
        <f t="shared" si="3"/>
        <v>0</v>
      </c>
      <c r="P50" s="23"/>
      <c r="Q50" s="23"/>
    </row>
    <row r="51" spans="1:17">
      <c r="A51" s="169"/>
      <c r="B51" s="424"/>
      <c r="C51" s="425"/>
      <c r="D51" s="418"/>
      <c r="E51" s="418"/>
      <c r="F51" s="418"/>
      <c r="G51" s="416">
        <f t="shared" si="0"/>
        <v>0</v>
      </c>
      <c r="H51" s="417"/>
      <c r="I51" s="20">
        <f t="shared" si="1"/>
        <v>0</v>
      </c>
      <c r="J51" s="27"/>
      <c r="K51" s="21">
        <f>J51*K4</f>
        <v>0</v>
      </c>
      <c r="L51" s="310"/>
      <c r="M51" s="22">
        <f t="shared" si="2"/>
        <v>1</v>
      </c>
      <c r="N51" s="296"/>
      <c r="O51" s="21">
        <f t="shared" si="3"/>
        <v>0</v>
      </c>
      <c r="P51" s="23"/>
      <c r="Q51" s="23"/>
    </row>
    <row r="52" spans="1:17">
      <c r="A52" s="169"/>
      <c r="B52" s="426" t="s">
        <v>295</v>
      </c>
      <c r="C52" s="425"/>
      <c r="D52" s="419" t="s">
        <v>296</v>
      </c>
      <c r="E52" s="418"/>
      <c r="F52" s="418"/>
      <c r="G52" s="416">
        <f t="shared" si="0"/>
        <v>0</v>
      </c>
      <c r="H52" s="417"/>
      <c r="I52" s="20">
        <f t="shared" si="1"/>
        <v>0</v>
      </c>
      <c r="J52" s="27"/>
      <c r="K52" s="21">
        <f>J52*K4</f>
        <v>0</v>
      </c>
      <c r="L52" s="310"/>
      <c r="M52" s="22">
        <f t="shared" si="2"/>
        <v>1</v>
      </c>
      <c r="N52" s="296">
        <v>3502</v>
      </c>
      <c r="O52" s="21">
        <f t="shared" si="3"/>
        <v>0</v>
      </c>
      <c r="P52" s="23"/>
      <c r="Q52" s="23"/>
    </row>
    <row r="53" spans="1:17">
      <c r="A53" s="169"/>
      <c r="B53" s="426" t="s">
        <v>295</v>
      </c>
      <c r="C53" s="425"/>
      <c r="D53" s="419" t="s">
        <v>297</v>
      </c>
      <c r="E53" s="418"/>
      <c r="F53" s="418"/>
      <c r="G53" s="416">
        <f t="shared" si="0"/>
        <v>0</v>
      </c>
      <c r="H53" s="417"/>
      <c r="I53" s="20">
        <f t="shared" si="1"/>
        <v>0</v>
      </c>
      <c r="J53" s="27"/>
      <c r="K53" s="21">
        <f>J53*K4</f>
        <v>0</v>
      </c>
      <c r="L53" s="310"/>
      <c r="M53" s="22">
        <f t="shared" si="2"/>
        <v>1</v>
      </c>
      <c r="N53" s="296"/>
      <c r="O53" s="21">
        <f t="shared" si="3"/>
        <v>0</v>
      </c>
      <c r="P53" s="23"/>
      <c r="Q53" s="23"/>
    </row>
    <row r="55" spans="1:17" ht="13.5" customHeight="1" thickBot="1">
      <c r="H55" s="1" t="s">
        <v>52</v>
      </c>
      <c r="I55" s="167">
        <f>SUM(I9:I53)</f>
        <v>0</v>
      </c>
      <c r="J55" s="172"/>
      <c r="K55" s="23"/>
      <c r="N55" s="1" t="s">
        <v>101</v>
      </c>
      <c r="O55" s="26">
        <f>SUM(O9:O53)</f>
        <v>0</v>
      </c>
      <c r="P55" s="172"/>
      <c r="Q55" s="23"/>
    </row>
    <row r="56" spans="1:17" ht="13.5" thickBot="1">
      <c r="A56" s="32"/>
      <c r="N56" s="170" t="s">
        <v>196</v>
      </c>
      <c r="O56" s="26">
        <f>I55-O55</f>
        <v>0</v>
      </c>
    </row>
    <row r="57" spans="1:17" ht="13.5" customHeight="1" thickBot="1">
      <c r="G57" s="423" t="str">
        <f>IF(K4="","TAX RATE NOT FILLED IN","")</f>
        <v>TAX RATE NOT FILLED IN</v>
      </c>
      <c r="H57" s="423"/>
      <c r="I57" s="423"/>
      <c r="N57" s="170" t="s">
        <v>192</v>
      </c>
      <c r="O57" s="175">
        <f>IF(O56=0,0,O56/I55)</f>
        <v>0</v>
      </c>
      <c r="P57" s="23"/>
      <c r="Q57" s="23"/>
    </row>
    <row r="58" spans="1:17">
      <c r="P58" s="171"/>
    </row>
  </sheetData>
  <sheetProtection sheet="1" selectLockedCells="1"/>
  <mergeCells count="144">
    <mergeCell ref="B23:C23"/>
    <mergeCell ref="B52:C52"/>
    <mergeCell ref="B51:C51"/>
    <mergeCell ref="B50:C50"/>
    <mergeCell ref="B49:C49"/>
    <mergeCell ref="B19:C19"/>
    <mergeCell ref="B18:C18"/>
    <mergeCell ref="B27:C27"/>
    <mergeCell ref="B48:C48"/>
    <mergeCell ref="B46:C46"/>
    <mergeCell ref="B47:C47"/>
    <mergeCell ref="B37:C37"/>
    <mergeCell ref="B32:C32"/>
    <mergeCell ref="B31:C31"/>
    <mergeCell ref="B26:C26"/>
    <mergeCell ref="B33:C33"/>
    <mergeCell ref="B40:C40"/>
    <mergeCell ref="B39:C39"/>
    <mergeCell ref="B36:C36"/>
    <mergeCell ref="B35:C35"/>
    <mergeCell ref="B38:C38"/>
    <mergeCell ref="B30:C30"/>
    <mergeCell ref="B29:C29"/>
    <mergeCell ref="B28:C28"/>
    <mergeCell ref="B34:C34"/>
    <mergeCell ref="B44:C44"/>
    <mergeCell ref="B43:C43"/>
    <mergeCell ref="B42:C42"/>
    <mergeCell ref="B41:C41"/>
    <mergeCell ref="B45:C45"/>
    <mergeCell ref="B53:C53"/>
    <mergeCell ref="B25:C25"/>
    <mergeCell ref="B24:C24"/>
    <mergeCell ref="B7:C7"/>
    <mergeCell ref="D7:F7"/>
    <mergeCell ref="D8:F8"/>
    <mergeCell ref="D9:F9"/>
    <mergeCell ref="B8:C8"/>
    <mergeCell ref="B9:C9"/>
    <mergeCell ref="B10:C10"/>
    <mergeCell ref="B12:C12"/>
    <mergeCell ref="G7:H7"/>
    <mergeCell ref="G8:H8"/>
    <mergeCell ref="G9:H9"/>
    <mergeCell ref="G10:H10"/>
    <mergeCell ref="B11:C11"/>
    <mergeCell ref="D10:F10"/>
    <mergeCell ref="B22:C22"/>
    <mergeCell ref="B21:C21"/>
    <mergeCell ref="B16:C16"/>
    <mergeCell ref="B15:C15"/>
    <mergeCell ref="B20:C20"/>
    <mergeCell ref="B17:C17"/>
    <mergeCell ref="B13:C13"/>
    <mergeCell ref="D20:F20"/>
    <mergeCell ref="D21:F21"/>
    <mergeCell ref="D18:F18"/>
    <mergeCell ref="D19:F19"/>
    <mergeCell ref="D15:F15"/>
    <mergeCell ref="B14:C14"/>
    <mergeCell ref="G57:I57"/>
    <mergeCell ref="D40:F40"/>
    <mergeCell ref="D42:F42"/>
    <mergeCell ref="D41:F41"/>
    <mergeCell ref="G53:H53"/>
    <mergeCell ref="G51:H51"/>
    <mergeCell ref="G52:H52"/>
    <mergeCell ref="D50:F50"/>
    <mergeCell ref="G50:H50"/>
    <mergeCell ref="G48:H48"/>
    <mergeCell ref="D51:F51"/>
    <mergeCell ref="D52:F52"/>
    <mergeCell ref="D53:F53"/>
    <mergeCell ref="G49:H49"/>
    <mergeCell ref="G40:H40"/>
    <mergeCell ref="G41:H41"/>
    <mergeCell ref="D39:F39"/>
    <mergeCell ref="G39:H39"/>
    <mergeCell ref="D49:F49"/>
    <mergeCell ref="G47:H47"/>
    <mergeCell ref="D28:F28"/>
    <mergeCell ref="D16:F16"/>
    <mergeCell ref="D17:F17"/>
    <mergeCell ref="D25:F25"/>
    <mergeCell ref="D26:F26"/>
    <mergeCell ref="G19:H19"/>
    <mergeCell ref="G20:H20"/>
    <mergeCell ref="G21:H21"/>
    <mergeCell ref="G25:H25"/>
    <mergeCell ref="D24:F24"/>
    <mergeCell ref="G18:H18"/>
    <mergeCell ref="G16:H16"/>
    <mergeCell ref="G17:H17"/>
    <mergeCell ref="G37:H37"/>
    <mergeCell ref="D36:F36"/>
    <mergeCell ref="D37:F37"/>
    <mergeCell ref="D22:F22"/>
    <mergeCell ref="G33:H33"/>
    <mergeCell ref="G34:H34"/>
    <mergeCell ref="G35:H35"/>
    <mergeCell ref="C3:D3"/>
    <mergeCell ref="C5:D5"/>
    <mergeCell ref="G46:H46"/>
    <mergeCell ref="D48:F48"/>
    <mergeCell ref="G42:H42"/>
    <mergeCell ref="G43:H43"/>
    <mergeCell ref="G44:H44"/>
    <mergeCell ref="G45:H45"/>
    <mergeCell ref="G38:H38"/>
    <mergeCell ref="G30:H30"/>
    <mergeCell ref="D35:F35"/>
    <mergeCell ref="D31:F31"/>
    <mergeCell ref="D34:F34"/>
    <mergeCell ref="D47:F47"/>
    <mergeCell ref="D43:F43"/>
    <mergeCell ref="D38:F38"/>
    <mergeCell ref="D44:F44"/>
    <mergeCell ref="D45:F45"/>
    <mergeCell ref="D46:F46"/>
    <mergeCell ref="D29:F29"/>
    <mergeCell ref="D30:F30"/>
    <mergeCell ref="D32:F32"/>
    <mergeCell ref="G31:H31"/>
    <mergeCell ref="G32:H32"/>
    <mergeCell ref="G36:H36"/>
    <mergeCell ref="G28:H28"/>
    <mergeCell ref="G29:H29"/>
    <mergeCell ref="D33:F33"/>
    <mergeCell ref="G22:H22"/>
    <mergeCell ref="D23:F23"/>
    <mergeCell ref="G15:H15"/>
    <mergeCell ref="D27:F27"/>
    <mergeCell ref="G11:H11"/>
    <mergeCell ref="G12:H12"/>
    <mergeCell ref="G13:H13"/>
    <mergeCell ref="G23:H23"/>
    <mergeCell ref="G24:H24"/>
    <mergeCell ref="G27:H27"/>
    <mergeCell ref="G26:H26"/>
    <mergeCell ref="D11:F11"/>
    <mergeCell ref="D12:F12"/>
    <mergeCell ref="D14:F14"/>
    <mergeCell ref="D13:F13"/>
    <mergeCell ref="G14:H14"/>
  </mergeCells>
  <phoneticPr fontId="3" type="noConversion"/>
  <conditionalFormatting sqref="D9 D10:F53">
    <cfRule type="expression" dxfId="48" priority="22" stopIfTrue="1">
      <formula>AND(A9="",J9&gt;0)</formula>
    </cfRule>
  </conditionalFormatting>
  <conditionalFormatting sqref="G57:I57">
    <cfRule type="cellIs" dxfId="47" priority="19" stopIfTrue="1" operator="equal">
      <formula>"TAX RATE NOT FILLED IN"</formula>
    </cfRule>
  </conditionalFormatting>
  <conditionalFormatting sqref="H56:I56">
    <cfRule type="cellIs" dxfId="46" priority="18" stopIfTrue="1" operator="equal">
      <formula>"TAX NOT FILLED IN"</formula>
    </cfRule>
  </conditionalFormatting>
  <dataValidations count="1">
    <dataValidation type="decimal" allowBlank="1" showInputMessage="1" showErrorMessage="1" errorTitle="CHECK MARGIN" sqref="L9:L53" xr:uid="{2CEB6FFE-3497-469E-8E7C-34BB9F09175A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3"/>
  </sheetPr>
  <dimension ref="A1:Q58"/>
  <sheetViews>
    <sheetView workbookViewId="0">
      <selection activeCell="L17" sqref="L17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0.8554687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6" t="s">
        <v>38</v>
      </c>
    </row>
    <row r="3" spans="1:17"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1'!T4="","",'Labor 1'!T4)</f>
        <v/>
      </c>
      <c r="J3" s="2" t="s">
        <v>203</v>
      </c>
    </row>
    <row r="4" spans="1:17">
      <c r="J4" s="2" t="s">
        <v>42</v>
      </c>
      <c r="K4" s="256"/>
    </row>
    <row r="5" spans="1:17">
      <c r="B5" s="1" t="s">
        <v>43</v>
      </c>
      <c r="C5" s="379" t="str">
        <f>IF('Labor 1'!C6:H6="","",'Labor 1'!C6:H6)</f>
        <v/>
      </c>
      <c r="D5" s="379"/>
      <c r="E5" s="1" t="s">
        <v>44</v>
      </c>
      <c r="F5" s="176">
        <v>2</v>
      </c>
      <c r="G5" s="2" t="s">
        <v>2</v>
      </c>
      <c r="H5" s="180">
        <v>5</v>
      </c>
    </row>
    <row r="6" spans="1:17">
      <c r="C6" s="2"/>
      <c r="F6" s="1"/>
      <c r="G6" s="1"/>
      <c r="H6" s="2"/>
      <c r="I6" s="2"/>
    </row>
    <row r="7" spans="1:17">
      <c r="A7" s="18" t="s">
        <v>45</v>
      </c>
      <c r="B7" s="427" t="s">
        <v>46</v>
      </c>
      <c r="C7" s="428"/>
      <c r="D7" s="427" t="s">
        <v>3</v>
      </c>
      <c r="E7" s="429"/>
      <c r="F7" s="428"/>
      <c r="G7" s="427" t="s">
        <v>47</v>
      </c>
      <c r="H7" s="428"/>
      <c r="I7" s="18" t="s">
        <v>15</v>
      </c>
      <c r="J7" s="166" t="s">
        <v>48</v>
      </c>
      <c r="K7" s="5" t="s">
        <v>49</v>
      </c>
      <c r="L7" s="173" t="s">
        <v>193</v>
      </c>
      <c r="M7" s="5" t="s">
        <v>50</v>
      </c>
      <c r="N7" s="5" t="s">
        <v>298</v>
      </c>
      <c r="O7" s="5" t="s">
        <v>101</v>
      </c>
      <c r="P7" s="2"/>
      <c r="Q7" s="2"/>
    </row>
    <row r="8" spans="1:17">
      <c r="A8" s="19"/>
      <c r="B8" s="430"/>
      <c r="C8" s="431"/>
      <c r="D8" s="430"/>
      <c r="E8" s="377"/>
      <c r="F8" s="431"/>
      <c r="G8" s="430" t="s">
        <v>51</v>
      </c>
      <c r="H8" s="431"/>
      <c r="I8" s="19"/>
      <c r="J8" s="166" t="s">
        <v>51</v>
      </c>
      <c r="K8" s="5" t="s">
        <v>51</v>
      </c>
      <c r="L8" s="4"/>
      <c r="M8" s="4"/>
      <c r="O8" s="21"/>
      <c r="P8" s="23"/>
    </row>
    <row r="9" spans="1:17">
      <c r="A9" s="169"/>
      <c r="B9" s="426"/>
      <c r="C9" s="425"/>
      <c r="D9" s="432"/>
      <c r="E9" s="433"/>
      <c r="F9" s="434"/>
      <c r="G9" s="416">
        <f>IF(A9="",0,IF(O9=0,0,(O9/A9)/M9))</f>
        <v>0</v>
      </c>
      <c r="H9" s="417"/>
      <c r="I9" s="185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7"/>
      <c r="O9" s="21">
        <f>(J9+K9)*A9</f>
        <v>0</v>
      </c>
      <c r="P9" s="23"/>
      <c r="Q9" s="23"/>
    </row>
    <row r="10" spans="1:17">
      <c r="A10" s="169"/>
      <c r="B10" s="424"/>
      <c r="C10" s="425"/>
      <c r="D10" s="418"/>
      <c r="E10" s="418"/>
      <c r="F10" s="418"/>
      <c r="G10" s="416">
        <f t="shared" ref="G10:G53" si="0">IF(A10="",0,IF(O10=0,0,(O10/A10)/M10))</f>
        <v>0</v>
      </c>
      <c r="H10" s="417"/>
      <c r="I10" s="185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7"/>
      <c r="O10" s="21">
        <f t="shared" ref="O10:O53" si="3">(J10+K10)*A10</f>
        <v>0</v>
      </c>
      <c r="P10" s="23"/>
      <c r="Q10" s="23"/>
    </row>
    <row r="11" spans="1:17">
      <c r="A11" s="169"/>
      <c r="B11" s="424"/>
      <c r="C11" s="425"/>
      <c r="D11" s="418"/>
      <c r="E11" s="418"/>
      <c r="F11" s="418"/>
      <c r="G11" s="416">
        <f t="shared" si="0"/>
        <v>0</v>
      </c>
      <c r="H11" s="417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7"/>
      <c r="O11" s="21">
        <f t="shared" si="3"/>
        <v>0</v>
      </c>
      <c r="P11" s="23"/>
      <c r="Q11" s="23"/>
    </row>
    <row r="12" spans="1:17">
      <c r="A12" s="169"/>
      <c r="B12" s="424"/>
      <c r="C12" s="425"/>
      <c r="D12" s="418"/>
      <c r="E12" s="418"/>
      <c r="F12" s="418"/>
      <c r="G12" s="416">
        <f t="shared" si="0"/>
        <v>0</v>
      </c>
      <c r="H12" s="417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7"/>
      <c r="O12" s="21">
        <f t="shared" si="3"/>
        <v>0</v>
      </c>
      <c r="P12" s="23"/>
      <c r="Q12" s="23"/>
    </row>
    <row r="13" spans="1:17">
      <c r="A13" s="169"/>
      <c r="B13" s="424"/>
      <c r="C13" s="425"/>
      <c r="D13" s="419"/>
      <c r="E13" s="418"/>
      <c r="F13" s="418"/>
      <c r="G13" s="416">
        <f t="shared" si="0"/>
        <v>0</v>
      </c>
      <c r="H13" s="417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7"/>
      <c r="O13" s="21">
        <f t="shared" si="3"/>
        <v>0</v>
      </c>
      <c r="P13" s="23"/>
      <c r="Q13" s="23"/>
    </row>
    <row r="14" spans="1:17">
      <c r="A14" s="169"/>
      <c r="B14" s="424"/>
      <c r="C14" s="425"/>
      <c r="D14" s="418"/>
      <c r="E14" s="418"/>
      <c r="F14" s="418"/>
      <c r="G14" s="416">
        <f t="shared" si="0"/>
        <v>0</v>
      </c>
      <c r="H14" s="417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7"/>
      <c r="O14" s="21">
        <f t="shared" si="3"/>
        <v>0</v>
      </c>
      <c r="P14" s="23"/>
      <c r="Q14" s="23"/>
    </row>
    <row r="15" spans="1:17">
      <c r="A15" s="169"/>
      <c r="B15" s="424"/>
      <c r="C15" s="425"/>
      <c r="D15" s="418"/>
      <c r="E15" s="418"/>
      <c r="F15" s="418"/>
      <c r="G15" s="416">
        <f t="shared" si="0"/>
        <v>0</v>
      </c>
      <c r="H15" s="417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7"/>
      <c r="O15" s="21">
        <f t="shared" si="3"/>
        <v>0</v>
      </c>
      <c r="P15" s="23"/>
      <c r="Q15" s="23"/>
    </row>
    <row r="16" spans="1:17">
      <c r="A16" s="169"/>
      <c r="B16" s="424"/>
      <c r="C16" s="425"/>
      <c r="D16" s="418"/>
      <c r="E16" s="418"/>
      <c r="F16" s="418"/>
      <c r="G16" s="416">
        <f t="shared" si="0"/>
        <v>0</v>
      </c>
      <c r="H16" s="417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7"/>
      <c r="O16" s="21">
        <f t="shared" si="3"/>
        <v>0</v>
      </c>
      <c r="P16" s="23"/>
      <c r="Q16" s="23"/>
    </row>
    <row r="17" spans="1:17">
      <c r="A17" s="169"/>
      <c r="B17" s="424"/>
      <c r="C17" s="425"/>
      <c r="D17" s="418"/>
      <c r="E17" s="418"/>
      <c r="F17" s="418"/>
      <c r="G17" s="416">
        <f t="shared" si="0"/>
        <v>0</v>
      </c>
      <c r="H17" s="417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7"/>
      <c r="O17" s="21">
        <f t="shared" si="3"/>
        <v>0</v>
      </c>
      <c r="P17" s="23"/>
      <c r="Q17" s="23"/>
    </row>
    <row r="18" spans="1:17">
      <c r="A18" s="169"/>
      <c r="B18" s="426"/>
      <c r="C18" s="425"/>
      <c r="D18" s="419"/>
      <c r="E18" s="418"/>
      <c r="F18" s="418"/>
      <c r="G18" s="416">
        <f t="shared" si="0"/>
        <v>0</v>
      </c>
      <c r="H18" s="417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7"/>
      <c r="O18" s="21">
        <f t="shared" si="3"/>
        <v>0</v>
      </c>
      <c r="P18" s="23"/>
      <c r="Q18" s="23"/>
    </row>
    <row r="19" spans="1:17">
      <c r="A19" s="169"/>
      <c r="B19" s="424"/>
      <c r="C19" s="425"/>
      <c r="D19" s="418"/>
      <c r="E19" s="418"/>
      <c r="F19" s="418"/>
      <c r="G19" s="416">
        <f t="shared" si="0"/>
        <v>0</v>
      </c>
      <c r="H19" s="417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7"/>
      <c r="O19" s="21">
        <f t="shared" si="3"/>
        <v>0</v>
      </c>
      <c r="P19" s="23"/>
      <c r="Q19" s="23"/>
    </row>
    <row r="20" spans="1:17">
      <c r="A20" s="169"/>
      <c r="B20" s="424"/>
      <c r="C20" s="425"/>
      <c r="D20" s="418"/>
      <c r="E20" s="418"/>
      <c r="F20" s="418"/>
      <c r="G20" s="416">
        <f t="shared" si="0"/>
        <v>0</v>
      </c>
      <c r="H20" s="417"/>
      <c r="I20" s="20">
        <f t="shared" si="1"/>
        <v>0</v>
      </c>
      <c r="J20" s="27"/>
      <c r="K20" s="21">
        <f>J20*K4</f>
        <v>0</v>
      </c>
      <c r="L20" s="310"/>
      <c r="M20" s="22">
        <f t="shared" si="2"/>
        <v>1</v>
      </c>
      <c r="N20" s="297"/>
      <c r="O20" s="21">
        <f t="shared" si="3"/>
        <v>0</v>
      </c>
      <c r="P20" s="23"/>
      <c r="Q20" s="23"/>
    </row>
    <row r="21" spans="1:17">
      <c r="A21" s="169"/>
      <c r="B21" s="424"/>
      <c r="C21" s="425"/>
      <c r="D21" s="418"/>
      <c r="E21" s="418"/>
      <c r="F21" s="418"/>
      <c r="G21" s="416">
        <f t="shared" si="0"/>
        <v>0</v>
      </c>
      <c r="H21" s="417"/>
      <c r="I21" s="20">
        <f t="shared" si="1"/>
        <v>0</v>
      </c>
      <c r="J21" s="27"/>
      <c r="K21" s="21">
        <f>J21*K4</f>
        <v>0</v>
      </c>
      <c r="L21" s="310"/>
      <c r="M21" s="22">
        <f t="shared" si="2"/>
        <v>1</v>
      </c>
      <c r="N21" s="297"/>
      <c r="O21" s="21">
        <f t="shared" si="3"/>
        <v>0</v>
      </c>
      <c r="P21" s="23"/>
      <c r="Q21" s="23"/>
    </row>
    <row r="22" spans="1:17">
      <c r="A22" s="169"/>
      <c r="B22" s="424"/>
      <c r="C22" s="425"/>
      <c r="D22" s="418"/>
      <c r="E22" s="418"/>
      <c r="F22" s="418"/>
      <c r="G22" s="416">
        <f t="shared" si="0"/>
        <v>0</v>
      </c>
      <c r="H22" s="417"/>
      <c r="I22" s="20">
        <f t="shared" si="1"/>
        <v>0</v>
      </c>
      <c r="J22" s="27"/>
      <c r="K22" s="21">
        <f>J22*K4</f>
        <v>0</v>
      </c>
      <c r="L22" s="310"/>
      <c r="M22" s="22">
        <f t="shared" si="2"/>
        <v>1</v>
      </c>
      <c r="N22" s="297"/>
      <c r="O22" s="21">
        <f t="shared" si="3"/>
        <v>0</v>
      </c>
      <c r="P22" s="23"/>
      <c r="Q22" s="23"/>
    </row>
    <row r="23" spans="1:17">
      <c r="A23" s="169"/>
      <c r="B23" s="424"/>
      <c r="C23" s="425"/>
      <c r="D23" s="418"/>
      <c r="E23" s="418"/>
      <c r="F23" s="418"/>
      <c r="G23" s="416">
        <f t="shared" si="0"/>
        <v>0</v>
      </c>
      <c r="H23" s="417"/>
      <c r="I23" s="20">
        <f t="shared" si="1"/>
        <v>0</v>
      </c>
      <c r="J23" s="27"/>
      <c r="K23" s="21">
        <f>J23*K4</f>
        <v>0</v>
      </c>
      <c r="L23" s="310"/>
      <c r="M23" s="22">
        <f t="shared" si="2"/>
        <v>1</v>
      </c>
      <c r="N23" s="297"/>
      <c r="O23" s="21">
        <f t="shared" si="3"/>
        <v>0</v>
      </c>
      <c r="P23" s="23"/>
      <c r="Q23" s="23"/>
    </row>
    <row r="24" spans="1:17">
      <c r="A24" s="169"/>
      <c r="B24" s="424"/>
      <c r="C24" s="425"/>
      <c r="D24" s="418"/>
      <c r="E24" s="418"/>
      <c r="F24" s="418"/>
      <c r="G24" s="416">
        <f t="shared" si="0"/>
        <v>0</v>
      </c>
      <c r="H24" s="417"/>
      <c r="I24" s="20">
        <f t="shared" si="1"/>
        <v>0</v>
      </c>
      <c r="J24" s="27"/>
      <c r="K24" s="21">
        <f>J24*K4</f>
        <v>0</v>
      </c>
      <c r="L24" s="310"/>
      <c r="M24" s="22">
        <f t="shared" si="2"/>
        <v>1</v>
      </c>
      <c r="N24" s="297"/>
      <c r="O24" s="21">
        <f t="shared" si="3"/>
        <v>0</v>
      </c>
      <c r="P24" s="23"/>
      <c r="Q24" s="23"/>
    </row>
    <row r="25" spans="1:17">
      <c r="A25" s="169"/>
      <c r="B25" s="424"/>
      <c r="C25" s="425"/>
      <c r="D25" s="418"/>
      <c r="E25" s="418"/>
      <c r="F25" s="418"/>
      <c r="G25" s="416">
        <f t="shared" si="0"/>
        <v>0</v>
      </c>
      <c r="H25" s="417"/>
      <c r="I25" s="20">
        <f t="shared" si="1"/>
        <v>0</v>
      </c>
      <c r="J25" s="27"/>
      <c r="K25" s="21">
        <f>J25*K4</f>
        <v>0</v>
      </c>
      <c r="L25" s="310"/>
      <c r="M25" s="22">
        <f t="shared" si="2"/>
        <v>1</v>
      </c>
      <c r="N25" s="297"/>
      <c r="O25" s="21">
        <f t="shared" si="3"/>
        <v>0</v>
      </c>
      <c r="P25" s="23"/>
      <c r="Q25" s="23"/>
    </row>
    <row r="26" spans="1:17">
      <c r="A26" s="169"/>
      <c r="B26" s="424"/>
      <c r="C26" s="425"/>
      <c r="D26" s="418"/>
      <c r="E26" s="418"/>
      <c r="F26" s="418"/>
      <c r="G26" s="416">
        <f t="shared" si="0"/>
        <v>0</v>
      </c>
      <c r="H26" s="417"/>
      <c r="I26" s="20">
        <f t="shared" si="1"/>
        <v>0</v>
      </c>
      <c r="J26" s="27"/>
      <c r="K26" s="21">
        <f>J26*K4</f>
        <v>0</v>
      </c>
      <c r="L26" s="310"/>
      <c r="M26" s="22">
        <f t="shared" si="2"/>
        <v>1</v>
      </c>
      <c r="N26" s="297"/>
      <c r="O26" s="21">
        <f t="shared" si="3"/>
        <v>0</v>
      </c>
      <c r="P26" s="23"/>
      <c r="Q26" s="23"/>
    </row>
    <row r="27" spans="1:17">
      <c r="A27" s="169"/>
      <c r="B27" s="426"/>
      <c r="C27" s="425"/>
      <c r="D27" s="419"/>
      <c r="E27" s="418"/>
      <c r="F27" s="418"/>
      <c r="G27" s="416">
        <f t="shared" si="0"/>
        <v>0</v>
      </c>
      <c r="H27" s="417"/>
      <c r="I27" s="20">
        <f t="shared" si="1"/>
        <v>0</v>
      </c>
      <c r="J27" s="27"/>
      <c r="K27" s="21">
        <f>J27*K4</f>
        <v>0</v>
      </c>
      <c r="L27" s="310"/>
      <c r="M27" s="22">
        <f t="shared" si="2"/>
        <v>1</v>
      </c>
      <c r="N27" s="297"/>
      <c r="O27" s="21">
        <f t="shared" si="3"/>
        <v>0</v>
      </c>
      <c r="P27" s="23"/>
      <c r="Q27" s="23"/>
    </row>
    <row r="28" spans="1:17">
      <c r="A28" s="169"/>
      <c r="B28" s="424"/>
      <c r="C28" s="425"/>
      <c r="D28" s="418"/>
      <c r="E28" s="418"/>
      <c r="F28" s="418"/>
      <c r="G28" s="416">
        <f t="shared" si="0"/>
        <v>0</v>
      </c>
      <c r="H28" s="417"/>
      <c r="I28" s="20">
        <f t="shared" si="1"/>
        <v>0</v>
      </c>
      <c r="J28" s="27"/>
      <c r="K28" s="21">
        <f>J28*K4</f>
        <v>0</v>
      </c>
      <c r="L28" s="310"/>
      <c r="M28" s="22">
        <f t="shared" si="2"/>
        <v>1</v>
      </c>
      <c r="N28" s="297"/>
      <c r="O28" s="21">
        <f t="shared" si="3"/>
        <v>0</v>
      </c>
      <c r="P28" s="23"/>
      <c r="Q28" s="23"/>
    </row>
    <row r="29" spans="1:17">
      <c r="A29" s="169"/>
      <c r="B29" s="424"/>
      <c r="C29" s="425"/>
      <c r="D29" s="418"/>
      <c r="E29" s="418"/>
      <c r="F29" s="418"/>
      <c r="G29" s="416">
        <f t="shared" si="0"/>
        <v>0</v>
      </c>
      <c r="H29" s="417"/>
      <c r="I29" s="20">
        <f t="shared" si="1"/>
        <v>0</v>
      </c>
      <c r="J29" s="27"/>
      <c r="K29" s="21">
        <f>J29*K4</f>
        <v>0</v>
      </c>
      <c r="L29" s="310"/>
      <c r="M29" s="22">
        <f t="shared" si="2"/>
        <v>1</v>
      </c>
      <c r="N29" s="297"/>
      <c r="O29" s="21">
        <f t="shared" si="3"/>
        <v>0</v>
      </c>
      <c r="P29" s="23"/>
      <c r="Q29" s="23"/>
    </row>
    <row r="30" spans="1:17">
      <c r="A30" s="169"/>
      <c r="B30" s="424"/>
      <c r="C30" s="425"/>
      <c r="D30" s="418"/>
      <c r="E30" s="418"/>
      <c r="F30" s="418"/>
      <c r="G30" s="416">
        <f t="shared" si="0"/>
        <v>0</v>
      </c>
      <c r="H30" s="417"/>
      <c r="I30" s="20">
        <f t="shared" si="1"/>
        <v>0</v>
      </c>
      <c r="J30" s="27"/>
      <c r="K30" s="21">
        <f>J30*K4</f>
        <v>0</v>
      </c>
      <c r="L30" s="310"/>
      <c r="M30" s="22">
        <f t="shared" si="2"/>
        <v>1</v>
      </c>
      <c r="N30" s="297"/>
      <c r="O30" s="21">
        <f t="shared" si="3"/>
        <v>0</v>
      </c>
      <c r="P30" s="23"/>
      <c r="Q30" s="23"/>
    </row>
    <row r="31" spans="1:17">
      <c r="A31" s="169"/>
      <c r="B31" s="424"/>
      <c r="C31" s="425"/>
      <c r="D31" s="418"/>
      <c r="E31" s="418"/>
      <c r="F31" s="418"/>
      <c r="G31" s="416">
        <f t="shared" si="0"/>
        <v>0</v>
      </c>
      <c r="H31" s="417"/>
      <c r="I31" s="20">
        <f t="shared" si="1"/>
        <v>0</v>
      </c>
      <c r="J31" s="27"/>
      <c r="K31" s="21">
        <f>J31*K4</f>
        <v>0</v>
      </c>
      <c r="L31" s="310"/>
      <c r="M31" s="22">
        <f t="shared" si="2"/>
        <v>1</v>
      </c>
      <c r="N31" s="297"/>
      <c r="O31" s="21">
        <f t="shared" si="3"/>
        <v>0</v>
      </c>
      <c r="P31" s="23"/>
      <c r="Q31" s="23"/>
    </row>
    <row r="32" spans="1:17">
      <c r="A32" s="169"/>
      <c r="B32" s="424"/>
      <c r="C32" s="425"/>
      <c r="D32" s="418"/>
      <c r="E32" s="418"/>
      <c r="F32" s="418"/>
      <c r="G32" s="416">
        <f t="shared" si="0"/>
        <v>0</v>
      </c>
      <c r="H32" s="417"/>
      <c r="I32" s="20">
        <f t="shared" si="1"/>
        <v>0</v>
      </c>
      <c r="J32" s="27"/>
      <c r="K32" s="21">
        <f>J32*K4</f>
        <v>0</v>
      </c>
      <c r="L32" s="310"/>
      <c r="M32" s="22">
        <f t="shared" si="2"/>
        <v>1</v>
      </c>
      <c r="N32" s="297"/>
      <c r="O32" s="21">
        <f t="shared" si="3"/>
        <v>0</v>
      </c>
      <c r="P32" s="23"/>
      <c r="Q32" s="23"/>
    </row>
    <row r="33" spans="1:17">
      <c r="A33" s="169"/>
      <c r="B33" s="424"/>
      <c r="C33" s="425"/>
      <c r="D33" s="418"/>
      <c r="E33" s="418"/>
      <c r="F33" s="418"/>
      <c r="G33" s="416">
        <f t="shared" si="0"/>
        <v>0</v>
      </c>
      <c r="H33" s="417"/>
      <c r="I33" s="20">
        <f t="shared" si="1"/>
        <v>0</v>
      </c>
      <c r="J33" s="27"/>
      <c r="K33" s="21">
        <f>J33*K4</f>
        <v>0</v>
      </c>
      <c r="L33" s="310"/>
      <c r="M33" s="22">
        <f t="shared" si="2"/>
        <v>1</v>
      </c>
      <c r="N33" s="297"/>
      <c r="O33" s="21">
        <f t="shared" si="3"/>
        <v>0</v>
      </c>
      <c r="P33" s="23"/>
      <c r="Q33" s="23"/>
    </row>
    <row r="34" spans="1:17">
      <c r="A34" s="169"/>
      <c r="B34" s="424"/>
      <c r="C34" s="425"/>
      <c r="D34" s="418"/>
      <c r="E34" s="418"/>
      <c r="F34" s="418"/>
      <c r="G34" s="416">
        <f t="shared" si="0"/>
        <v>0</v>
      </c>
      <c r="H34" s="417"/>
      <c r="I34" s="20">
        <f t="shared" si="1"/>
        <v>0</v>
      </c>
      <c r="J34" s="27"/>
      <c r="K34" s="21">
        <f>J34*K4</f>
        <v>0</v>
      </c>
      <c r="L34" s="310"/>
      <c r="M34" s="22">
        <f t="shared" si="2"/>
        <v>1</v>
      </c>
      <c r="N34" s="297"/>
      <c r="O34" s="21">
        <f t="shared" si="3"/>
        <v>0</v>
      </c>
      <c r="P34" s="23"/>
      <c r="Q34" s="23"/>
    </row>
    <row r="35" spans="1:17">
      <c r="A35" s="169"/>
      <c r="B35" s="424"/>
      <c r="C35" s="425"/>
      <c r="D35" s="418"/>
      <c r="E35" s="418"/>
      <c r="F35" s="418"/>
      <c r="G35" s="416">
        <f t="shared" si="0"/>
        <v>0</v>
      </c>
      <c r="H35" s="417"/>
      <c r="I35" s="20">
        <f t="shared" si="1"/>
        <v>0</v>
      </c>
      <c r="J35" s="27"/>
      <c r="K35" s="21">
        <f>J35*K4</f>
        <v>0</v>
      </c>
      <c r="L35" s="310"/>
      <c r="M35" s="22">
        <f t="shared" si="2"/>
        <v>1</v>
      </c>
      <c r="N35" s="297"/>
      <c r="O35" s="21">
        <f t="shared" si="3"/>
        <v>0</v>
      </c>
      <c r="P35" s="23"/>
      <c r="Q35" s="23"/>
    </row>
    <row r="36" spans="1:17">
      <c r="A36" s="169"/>
      <c r="B36" s="424"/>
      <c r="C36" s="425"/>
      <c r="D36" s="418"/>
      <c r="E36" s="418"/>
      <c r="F36" s="418"/>
      <c r="G36" s="416">
        <f t="shared" si="0"/>
        <v>0</v>
      </c>
      <c r="H36" s="417"/>
      <c r="I36" s="20">
        <f t="shared" si="1"/>
        <v>0</v>
      </c>
      <c r="J36" s="27"/>
      <c r="K36" s="21">
        <f>J36*K4</f>
        <v>0</v>
      </c>
      <c r="L36" s="310"/>
      <c r="M36" s="22">
        <f t="shared" si="2"/>
        <v>1</v>
      </c>
      <c r="N36" s="297"/>
      <c r="O36" s="21">
        <f t="shared" si="3"/>
        <v>0</v>
      </c>
      <c r="P36" s="23"/>
      <c r="Q36" s="23"/>
    </row>
    <row r="37" spans="1:17">
      <c r="A37" s="169"/>
      <c r="B37" s="424"/>
      <c r="C37" s="425"/>
      <c r="D37" s="418"/>
      <c r="E37" s="418"/>
      <c r="F37" s="418"/>
      <c r="G37" s="416">
        <f t="shared" si="0"/>
        <v>0</v>
      </c>
      <c r="H37" s="417"/>
      <c r="I37" s="20">
        <f t="shared" si="1"/>
        <v>0</v>
      </c>
      <c r="J37" s="27"/>
      <c r="K37" s="21">
        <f>J37*K4</f>
        <v>0</v>
      </c>
      <c r="L37" s="310"/>
      <c r="M37" s="22">
        <f t="shared" si="2"/>
        <v>1</v>
      </c>
      <c r="N37" s="297"/>
      <c r="O37" s="21">
        <f t="shared" si="3"/>
        <v>0</v>
      </c>
      <c r="P37" s="23"/>
      <c r="Q37" s="23"/>
    </row>
    <row r="38" spans="1:17">
      <c r="A38" s="169"/>
      <c r="B38" s="424"/>
      <c r="C38" s="425"/>
      <c r="D38" s="418"/>
      <c r="E38" s="418"/>
      <c r="F38" s="418"/>
      <c r="G38" s="416">
        <f t="shared" si="0"/>
        <v>0</v>
      </c>
      <c r="H38" s="417"/>
      <c r="I38" s="20">
        <f t="shared" si="1"/>
        <v>0</v>
      </c>
      <c r="J38" s="27"/>
      <c r="K38" s="21">
        <f>J38*K4</f>
        <v>0</v>
      </c>
      <c r="L38" s="310"/>
      <c r="M38" s="22">
        <f t="shared" si="2"/>
        <v>1</v>
      </c>
      <c r="N38" s="297"/>
      <c r="O38" s="21">
        <f t="shared" si="3"/>
        <v>0</v>
      </c>
      <c r="P38" s="23"/>
      <c r="Q38" s="23"/>
    </row>
    <row r="39" spans="1:17">
      <c r="A39" s="169"/>
      <c r="B39" s="424"/>
      <c r="C39" s="425"/>
      <c r="D39" s="418"/>
      <c r="E39" s="418"/>
      <c r="F39" s="418"/>
      <c r="G39" s="416">
        <f t="shared" si="0"/>
        <v>0</v>
      </c>
      <c r="H39" s="417"/>
      <c r="I39" s="20">
        <f t="shared" si="1"/>
        <v>0</v>
      </c>
      <c r="J39" s="27"/>
      <c r="K39" s="21">
        <f>J39*K4</f>
        <v>0</v>
      </c>
      <c r="L39" s="310"/>
      <c r="M39" s="22">
        <f t="shared" si="2"/>
        <v>1</v>
      </c>
      <c r="N39" s="297"/>
      <c r="O39" s="21">
        <f t="shared" si="3"/>
        <v>0</v>
      </c>
      <c r="P39" s="23"/>
      <c r="Q39" s="23"/>
    </row>
    <row r="40" spans="1:17">
      <c r="A40" s="169"/>
      <c r="B40" s="424"/>
      <c r="C40" s="425"/>
      <c r="D40" s="420"/>
      <c r="E40" s="421"/>
      <c r="F40" s="422"/>
      <c r="G40" s="416">
        <f t="shared" si="0"/>
        <v>0</v>
      </c>
      <c r="H40" s="417"/>
      <c r="I40" s="20">
        <f t="shared" si="1"/>
        <v>0</v>
      </c>
      <c r="J40" s="27"/>
      <c r="K40" s="21">
        <f>J40*K4</f>
        <v>0</v>
      </c>
      <c r="L40" s="310"/>
      <c r="M40" s="22">
        <f t="shared" si="2"/>
        <v>1</v>
      </c>
      <c r="N40" s="297"/>
      <c r="O40" s="21">
        <f t="shared" si="3"/>
        <v>0</v>
      </c>
      <c r="P40" s="23"/>
      <c r="Q40" s="23"/>
    </row>
    <row r="41" spans="1:17">
      <c r="A41" s="169"/>
      <c r="B41" s="424"/>
      <c r="C41" s="425"/>
      <c r="D41" s="420"/>
      <c r="E41" s="421"/>
      <c r="F41" s="422"/>
      <c r="G41" s="416">
        <f t="shared" si="0"/>
        <v>0</v>
      </c>
      <c r="H41" s="417"/>
      <c r="I41" s="20">
        <f t="shared" si="1"/>
        <v>0</v>
      </c>
      <c r="J41" s="27"/>
      <c r="K41" s="21">
        <f>J41*K4</f>
        <v>0</v>
      </c>
      <c r="L41" s="310"/>
      <c r="M41" s="22">
        <f t="shared" si="2"/>
        <v>1</v>
      </c>
      <c r="N41" s="297"/>
      <c r="O41" s="21">
        <f t="shared" si="3"/>
        <v>0</v>
      </c>
      <c r="P41" s="23"/>
      <c r="Q41" s="23"/>
    </row>
    <row r="42" spans="1:17">
      <c r="A42" s="169"/>
      <c r="B42" s="424"/>
      <c r="C42" s="425"/>
      <c r="D42" s="420"/>
      <c r="E42" s="421"/>
      <c r="F42" s="422"/>
      <c r="G42" s="416">
        <f t="shared" si="0"/>
        <v>0</v>
      </c>
      <c r="H42" s="417"/>
      <c r="I42" s="20">
        <f t="shared" si="1"/>
        <v>0</v>
      </c>
      <c r="J42" s="27"/>
      <c r="K42" s="21">
        <f>J42*K4</f>
        <v>0</v>
      </c>
      <c r="L42" s="310"/>
      <c r="M42" s="22">
        <f t="shared" si="2"/>
        <v>1</v>
      </c>
      <c r="N42" s="297"/>
      <c r="O42" s="21">
        <f t="shared" si="3"/>
        <v>0</v>
      </c>
      <c r="P42" s="23"/>
      <c r="Q42" s="23"/>
    </row>
    <row r="43" spans="1:17">
      <c r="A43" s="169"/>
      <c r="B43" s="424"/>
      <c r="C43" s="425"/>
      <c r="D43" s="420"/>
      <c r="E43" s="421"/>
      <c r="F43" s="422"/>
      <c r="G43" s="416">
        <f t="shared" si="0"/>
        <v>0</v>
      </c>
      <c r="H43" s="417"/>
      <c r="I43" s="20">
        <f t="shared" si="1"/>
        <v>0</v>
      </c>
      <c r="J43" s="27"/>
      <c r="K43" s="21">
        <f>J43*K4</f>
        <v>0</v>
      </c>
      <c r="L43" s="310"/>
      <c r="M43" s="22">
        <f t="shared" si="2"/>
        <v>1</v>
      </c>
      <c r="N43" s="297"/>
      <c r="O43" s="21">
        <f t="shared" si="3"/>
        <v>0</v>
      </c>
      <c r="P43" s="23"/>
      <c r="Q43" s="23"/>
    </row>
    <row r="44" spans="1:17">
      <c r="A44" s="169"/>
      <c r="B44" s="424"/>
      <c r="C44" s="425"/>
      <c r="D44" s="420"/>
      <c r="E44" s="421"/>
      <c r="F44" s="422"/>
      <c r="G44" s="416">
        <f t="shared" si="0"/>
        <v>0</v>
      </c>
      <c r="H44" s="417"/>
      <c r="I44" s="20">
        <f t="shared" si="1"/>
        <v>0</v>
      </c>
      <c r="J44" s="27"/>
      <c r="K44" s="21">
        <f>J44*K4</f>
        <v>0</v>
      </c>
      <c r="L44" s="310"/>
      <c r="M44" s="22">
        <f t="shared" si="2"/>
        <v>1</v>
      </c>
      <c r="N44" s="297"/>
      <c r="O44" s="21">
        <f t="shared" si="3"/>
        <v>0</v>
      </c>
      <c r="P44" s="23"/>
      <c r="Q44" s="23"/>
    </row>
    <row r="45" spans="1:17">
      <c r="A45" s="169"/>
      <c r="B45" s="424"/>
      <c r="C45" s="425"/>
      <c r="D45" s="420"/>
      <c r="E45" s="421"/>
      <c r="F45" s="422"/>
      <c r="G45" s="416">
        <f t="shared" si="0"/>
        <v>0</v>
      </c>
      <c r="H45" s="417"/>
      <c r="I45" s="20">
        <f t="shared" si="1"/>
        <v>0</v>
      </c>
      <c r="J45" s="27"/>
      <c r="K45" s="21">
        <f>J45*K4</f>
        <v>0</v>
      </c>
      <c r="L45" s="310"/>
      <c r="M45" s="22">
        <f t="shared" si="2"/>
        <v>1</v>
      </c>
      <c r="N45" s="297"/>
      <c r="O45" s="21">
        <f t="shared" si="3"/>
        <v>0</v>
      </c>
      <c r="P45" s="23"/>
      <c r="Q45" s="23"/>
    </row>
    <row r="46" spans="1:17">
      <c r="A46" s="169"/>
      <c r="B46" s="424"/>
      <c r="C46" s="425"/>
      <c r="D46" s="420"/>
      <c r="E46" s="421"/>
      <c r="F46" s="422"/>
      <c r="G46" s="416">
        <f t="shared" si="0"/>
        <v>0</v>
      </c>
      <c r="H46" s="417"/>
      <c r="I46" s="20">
        <f t="shared" si="1"/>
        <v>0</v>
      </c>
      <c r="J46" s="27"/>
      <c r="K46" s="21">
        <f>J46*K4</f>
        <v>0</v>
      </c>
      <c r="L46" s="310"/>
      <c r="M46" s="22">
        <f t="shared" si="2"/>
        <v>1</v>
      </c>
      <c r="N46" s="297"/>
      <c r="O46" s="21">
        <f t="shared" si="3"/>
        <v>0</v>
      </c>
      <c r="P46" s="23"/>
      <c r="Q46" s="23"/>
    </row>
    <row r="47" spans="1:17">
      <c r="A47" s="169"/>
      <c r="B47" s="424"/>
      <c r="C47" s="425"/>
      <c r="D47" s="420"/>
      <c r="E47" s="421"/>
      <c r="F47" s="422"/>
      <c r="G47" s="416">
        <f t="shared" si="0"/>
        <v>0</v>
      </c>
      <c r="H47" s="417"/>
      <c r="I47" s="20">
        <f t="shared" si="1"/>
        <v>0</v>
      </c>
      <c r="J47" s="27"/>
      <c r="K47" s="21">
        <f>J47*K4</f>
        <v>0</v>
      </c>
      <c r="L47" s="310"/>
      <c r="M47" s="22">
        <f t="shared" si="2"/>
        <v>1</v>
      </c>
      <c r="N47" s="297"/>
      <c r="O47" s="21">
        <f t="shared" si="3"/>
        <v>0</v>
      </c>
      <c r="P47" s="23"/>
      <c r="Q47" s="23"/>
    </row>
    <row r="48" spans="1:17">
      <c r="A48" s="169"/>
      <c r="B48" s="424"/>
      <c r="C48" s="425"/>
      <c r="D48" s="420"/>
      <c r="E48" s="421"/>
      <c r="F48" s="422"/>
      <c r="G48" s="416">
        <f t="shared" si="0"/>
        <v>0</v>
      </c>
      <c r="H48" s="417"/>
      <c r="I48" s="20">
        <f t="shared" si="1"/>
        <v>0</v>
      </c>
      <c r="J48" s="27"/>
      <c r="K48" s="21">
        <f>J48*K4</f>
        <v>0</v>
      </c>
      <c r="L48" s="310"/>
      <c r="M48" s="22">
        <f t="shared" si="2"/>
        <v>1</v>
      </c>
      <c r="N48" s="297"/>
      <c r="O48" s="21">
        <f t="shared" si="3"/>
        <v>0</v>
      </c>
      <c r="P48" s="23"/>
      <c r="Q48" s="23"/>
    </row>
    <row r="49" spans="1:17">
      <c r="A49" s="169"/>
      <c r="B49" s="424"/>
      <c r="C49" s="425"/>
      <c r="D49" s="420"/>
      <c r="E49" s="421"/>
      <c r="F49" s="422"/>
      <c r="G49" s="416">
        <f t="shared" si="0"/>
        <v>0</v>
      </c>
      <c r="H49" s="417"/>
      <c r="I49" s="20">
        <f t="shared" si="1"/>
        <v>0</v>
      </c>
      <c r="J49" s="27"/>
      <c r="K49" s="21">
        <f>J49*K4</f>
        <v>0</v>
      </c>
      <c r="L49" s="310"/>
      <c r="M49" s="22">
        <f t="shared" si="2"/>
        <v>1</v>
      </c>
      <c r="N49" s="297"/>
      <c r="O49" s="21">
        <f t="shared" si="3"/>
        <v>0</v>
      </c>
      <c r="P49" s="23"/>
      <c r="Q49" s="23"/>
    </row>
    <row r="50" spans="1:17">
      <c r="A50" s="169"/>
      <c r="B50" s="424"/>
      <c r="C50" s="425"/>
      <c r="D50" s="420"/>
      <c r="E50" s="421"/>
      <c r="F50" s="422"/>
      <c r="G50" s="416">
        <f t="shared" si="0"/>
        <v>0</v>
      </c>
      <c r="H50" s="417"/>
      <c r="I50" s="20">
        <f t="shared" si="1"/>
        <v>0</v>
      </c>
      <c r="J50" s="27"/>
      <c r="K50" s="21">
        <f>J50*K4</f>
        <v>0</v>
      </c>
      <c r="L50" s="310"/>
      <c r="M50" s="22">
        <f t="shared" si="2"/>
        <v>1</v>
      </c>
      <c r="N50" s="297"/>
      <c r="O50" s="21">
        <f t="shared" si="3"/>
        <v>0</v>
      </c>
      <c r="P50" s="23"/>
      <c r="Q50" s="23"/>
    </row>
    <row r="51" spans="1:17">
      <c r="A51" s="169"/>
      <c r="B51" s="424"/>
      <c r="C51" s="425"/>
      <c r="D51" s="420"/>
      <c r="E51" s="421"/>
      <c r="F51" s="422"/>
      <c r="G51" s="416">
        <f t="shared" si="0"/>
        <v>0</v>
      </c>
      <c r="H51" s="417"/>
      <c r="I51" s="20">
        <f t="shared" si="1"/>
        <v>0</v>
      </c>
      <c r="J51" s="27"/>
      <c r="K51" s="21">
        <f>J51*K4</f>
        <v>0</v>
      </c>
      <c r="L51" s="310"/>
      <c r="M51" s="22">
        <f t="shared" si="2"/>
        <v>1</v>
      </c>
      <c r="N51" s="297"/>
      <c r="O51" s="21">
        <f t="shared" si="3"/>
        <v>0</v>
      </c>
      <c r="P51" s="23"/>
      <c r="Q51" s="23"/>
    </row>
    <row r="52" spans="1:17">
      <c r="A52" s="169"/>
      <c r="B52" s="424"/>
      <c r="C52" s="425"/>
      <c r="D52" s="420"/>
      <c r="E52" s="421"/>
      <c r="F52" s="422"/>
      <c r="G52" s="416">
        <f t="shared" si="0"/>
        <v>0</v>
      </c>
      <c r="H52" s="417"/>
      <c r="I52" s="20">
        <f t="shared" si="1"/>
        <v>0</v>
      </c>
      <c r="J52" s="27"/>
      <c r="K52" s="21">
        <f>J52*K4</f>
        <v>0</v>
      </c>
      <c r="L52" s="310"/>
      <c r="M52" s="22">
        <f t="shared" si="2"/>
        <v>1</v>
      </c>
      <c r="N52" s="297"/>
      <c r="O52" s="21">
        <f t="shared" si="3"/>
        <v>0</v>
      </c>
      <c r="P52" s="23"/>
      <c r="Q52" s="23"/>
    </row>
    <row r="53" spans="1:17">
      <c r="A53" s="169"/>
      <c r="B53" s="426"/>
      <c r="C53" s="425"/>
      <c r="D53" s="419"/>
      <c r="E53" s="418"/>
      <c r="F53" s="418"/>
      <c r="G53" s="416">
        <f t="shared" si="0"/>
        <v>0</v>
      </c>
      <c r="H53" s="417"/>
      <c r="I53" s="20">
        <f t="shared" si="1"/>
        <v>0</v>
      </c>
      <c r="J53" s="27"/>
      <c r="K53" s="21">
        <f>J53*K4</f>
        <v>0</v>
      </c>
      <c r="L53" s="310"/>
      <c r="M53" s="22">
        <f t="shared" si="2"/>
        <v>1</v>
      </c>
      <c r="N53" s="297"/>
      <c r="O53" s="21">
        <f t="shared" si="3"/>
        <v>0</v>
      </c>
      <c r="P53" s="23"/>
      <c r="Q53" s="23"/>
    </row>
    <row r="55" spans="1:17" ht="13.5" customHeight="1" thickBot="1">
      <c r="H55" s="1" t="s">
        <v>52</v>
      </c>
      <c r="I55" s="167">
        <f>SUM(I9:I53)</f>
        <v>0</v>
      </c>
      <c r="J55" s="172"/>
      <c r="K55" s="23"/>
      <c r="N55" s="1" t="s">
        <v>101</v>
      </c>
      <c r="O55" s="26">
        <f>SUM(O9:O53)</f>
        <v>0</v>
      </c>
      <c r="P55" s="172"/>
      <c r="Q55" s="23"/>
    </row>
    <row r="56" spans="1:17" ht="13.5" thickBot="1">
      <c r="A56" s="32"/>
      <c r="N56" s="170" t="s">
        <v>196</v>
      </c>
      <c r="O56" s="26">
        <f>I55-O55</f>
        <v>0</v>
      </c>
    </row>
    <row r="57" spans="1:17" ht="13.5" customHeight="1" thickBot="1">
      <c r="G57" s="423" t="str">
        <f>IF(K4="","TAX RATE NOT FILLED IN","")</f>
        <v>TAX RATE NOT FILLED IN</v>
      </c>
      <c r="H57" s="423"/>
      <c r="I57" s="423"/>
      <c r="N57" s="170" t="s">
        <v>192</v>
      </c>
      <c r="O57" s="175">
        <f>IF(O56=0,0,O56/I55)</f>
        <v>0</v>
      </c>
      <c r="P57" s="23"/>
      <c r="Q57" s="23"/>
    </row>
    <row r="58" spans="1:17">
      <c r="P58" s="171"/>
    </row>
  </sheetData>
  <sheetProtection sheet="1" selectLockedCells="1"/>
  <mergeCells count="144">
    <mergeCell ref="D37:F37"/>
    <mergeCell ref="G7:H7"/>
    <mergeCell ref="G8:H8"/>
    <mergeCell ref="G9:H9"/>
    <mergeCell ref="D10:F10"/>
    <mergeCell ref="D11:F11"/>
    <mergeCell ref="D12:F12"/>
    <mergeCell ref="D13:F13"/>
    <mergeCell ref="D14:F14"/>
    <mergeCell ref="D23:F23"/>
    <mergeCell ref="G14:H14"/>
    <mergeCell ref="G10:H10"/>
    <mergeCell ref="G11:H11"/>
    <mergeCell ref="G12:H12"/>
    <mergeCell ref="G13:H13"/>
    <mergeCell ref="G15:H15"/>
    <mergeCell ref="G16:H16"/>
    <mergeCell ref="G17:H17"/>
    <mergeCell ref="D18:F18"/>
    <mergeCell ref="D19:F19"/>
    <mergeCell ref="D20:F20"/>
    <mergeCell ref="G18:H18"/>
    <mergeCell ref="G19:H19"/>
    <mergeCell ref="G20:H20"/>
    <mergeCell ref="C3:D3"/>
    <mergeCell ref="C5:D5"/>
    <mergeCell ref="B7:C7"/>
    <mergeCell ref="D7:F7"/>
    <mergeCell ref="B17:C17"/>
    <mergeCell ref="B16:C16"/>
    <mergeCell ref="B10:C10"/>
    <mergeCell ref="B14:C14"/>
    <mergeCell ref="B13:C13"/>
    <mergeCell ref="B12:C12"/>
    <mergeCell ref="D15:F15"/>
    <mergeCell ref="D17:F17"/>
    <mergeCell ref="D16:F16"/>
    <mergeCell ref="B8:C8"/>
    <mergeCell ref="B9:C9"/>
    <mergeCell ref="D8:F8"/>
    <mergeCell ref="D9:F9"/>
    <mergeCell ref="B11:C11"/>
    <mergeCell ref="B15:C15"/>
    <mergeCell ref="B50:C50"/>
    <mergeCell ref="B49:C49"/>
    <mergeCell ref="B48:C48"/>
    <mergeCell ref="B45:C45"/>
    <mergeCell ref="B40:C40"/>
    <mergeCell ref="B43:C43"/>
    <mergeCell ref="B42:C42"/>
    <mergeCell ref="B41:C41"/>
    <mergeCell ref="D33:F33"/>
    <mergeCell ref="D34:F34"/>
    <mergeCell ref="D41:F41"/>
    <mergeCell ref="B34:C34"/>
    <mergeCell ref="D50:F50"/>
    <mergeCell ref="D35:F35"/>
    <mergeCell ref="D36:F36"/>
    <mergeCell ref="D47:F47"/>
    <mergeCell ref="D45:F45"/>
    <mergeCell ref="D46:F46"/>
    <mergeCell ref="D48:F48"/>
    <mergeCell ref="D49:F49"/>
    <mergeCell ref="D43:F43"/>
    <mergeCell ref="D44:F44"/>
    <mergeCell ref="D42:F42"/>
    <mergeCell ref="B46:C46"/>
    <mergeCell ref="D38:F38"/>
    <mergeCell ref="D32:F32"/>
    <mergeCell ref="D39:F39"/>
    <mergeCell ref="D22:F22"/>
    <mergeCell ref="D21:F21"/>
    <mergeCell ref="B29:C29"/>
    <mergeCell ref="B26:C26"/>
    <mergeCell ref="B25:C25"/>
    <mergeCell ref="B24:C24"/>
    <mergeCell ref="B23:C23"/>
    <mergeCell ref="B35:C35"/>
    <mergeCell ref="B21:C21"/>
    <mergeCell ref="B30:C30"/>
    <mergeCell ref="B32:C32"/>
    <mergeCell ref="B31:C31"/>
    <mergeCell ref="B39:C39"/>
    <mergeCell ref="B38:C38"/>
    <mergeCell ref="B28:C28"/>
    <mergeCell ref="B27:C27"/>
    <mergeCell ref="D27:F27"/>
    <mergeCell ref="D28:F28"/>
    <mergeCell ref="B37:C37"/>
    <mergeCell ref="B36:C36"/>
    <mergeCell ref="D31:F31"/>
    <mergeCell ref="G23:H23"/>
    <mergeCell ref="G26:H26"/>
    <mergeCell ref="G27:H27"/>
    <mergeCell ref="G28:H28"/>
    <mergeCell ref="G25:H25"/>
    <mergeCell ref="G24:H24"/>
    <mergeCell ref="G29:H29"/>
    <mergeCell ref="B18:C18"/>
    <mergeCell ref="D30:F30"/>
    <mergeCell ref="B19:C19"/>
    <mergeCell ref="B20:C20"/>
    <mergeCell ref="D25:F25"/>
    <mergeCell ref="D26:F26"/>
    <mergeCell ref="D29:F29"/>
    <mergeCell ref="G21:H21"/>
    <mergeCell ref="G57:I57"/>
    <mergeCell ref="G39:H39"/>
    <mergeCell ref="G40:H40"/>
    <mergeCell ref="G41:H41"/>
    <mergeCell ref="G46:H46"/>
    <mergeCell ref="G42:H42"/>
    <mergeCell ref="G43:H43"/>
    <mergeCell ref="G44:H44"/>
    <mergeCell ref="G45:H45"/>
    <mergeCell ref="G47:H47"/>
    <mergeCell ref="G52:H52"/>
    <mergeCell ref="G53:H53"/>
    <mergeCell ref="G51:H51"/>
    <mergeCell ref="G50:H50"/>
    <mergeCell ref="D51:F51"/>
    <mergeCell ref="B51:C51"/>
    <mergeCell ref="G48:H48"/>
    <mergeCell ref="G49:H49"/>
    <mergeCell ref="G38:H38"/>
    <mergeCell ref="B22:C22"/>
    <mergeCell ref="D24:F24"/>
    <mergeCell ref="D40:F40"/>
    <mergeCell ref="B53:C53"/>
    <mergeCell ref="B52:C52"/>
    <mergeCell ref="D52:F52"/>
    <mergeCell ref="D53:F53"/>
    <mergeCell ref="B44:C44"/>
    <mergeCell ref="B47:C47"/>
    <mergeCell ref="G36:H36"/>
    <mergeCell ref="G37:H37"/>
    <mergeCell ref="B33:C33"/>
    <mergeCell ref="G22:H22"/>
    <mergeCell ref="G30:H30"/>
    <mergeCell ref="G31:H31"/>
    <mergeCell ref="G32:H32"/>
    <mergeCell ref="G33:H33"/>
    <mergeCell ref="G34:H34"/>
    <mergeCell ref="G35:H35"/>
  </mergeCells>
  <phoneticPr fontId="3" type="noConversion"/>
  <conditionalFormatting sqref="D9 D10:F53">
    <cfRule type="expression" dxfId="45" priority="28" stopIfTrue="1">
      <formula>AND(A9="",J9&gt;0)</formula>
    </cfRule>
  </conditionalFormatting>
  <conditionalFormatting sqref="G57:I57">
    <cfRule type="cellIs" dxfId="44" priority="25" stopIfTrue="1" operator="equal">
      <formula>"TAX RATE NOT FILLED IN"</formula>
    </cfRule>
  </conditionalFormatting>
  <conditionalFormatting sqref="H56:I56">
    <cfRule type="cellIs" dxfId="43" priority="24" stopIfTrue="1" operator="equal">
      <formula>"TAX NOT FILLED IN"</formula>
    </cfRule>
  </conditionalFormatting>
  <dataValidations count="1">
    <dataValidation type="decimal" allowBlank="1" showInputMessage="1" showErrorMessage="1" sqref="L9:L53" xr:uid="{5C6105D3-460C-47A9-AB24-C3458F64F85C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3"/>
  </sheetPr>
  <dimension ref="A1:Q58"/>
  <sheetViews>
    <sheetView workbookViewId="0">
      <selection activeCell="N24" sqref="N24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10.7109375" customWidth="1"/>
    <col min="9" max="9" width="13.7109375" customWidth="1"/>
    <col min="10" max="10" width="14.570312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6" t="s">
        <v>38</v>
      </c>
    </row>
    <row r="3" spans="1:17"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1'!T4="","",'Labor 1'!T4)</f>
        <v/>
      </c>
      <c r="J3" s="2" t="s">
        <v>203</v>
      </c>
    </row>
    <row r="4" spans="1:17">
      <c r="J4" s="2" t="s">
        <v>42</v>
      </c>
      <c r="K4" s="256"/>
    </row>
    <row r="5" spans="1:17">
      <c r="B5" s="1" t="s">
        <v>43</v>
      </c>
      <c r="C5" s="379" t="str">
        <f>IF('Labor 1'!C6:H6="","",'Labor 1'!C6:H6)</f>
        <v/>
      </c>
      <c r="D5" s="379"/>
      <c r="E5" s="1" t="s">
        <v>44</v>
      </c>
      <c r="F5" s="176">
        <v>3</v>
      </c>
      <c r="G5" s="2" t="s">
        <v>2</v>
      </c>
      <c r="H5" s="180">
        <v>5</v>
      </c>
    </row>
    <row r="6" spans="1:17">
      <c r="C6" s="2"/>
      <c r="F6" s="1"/>
      <c r="G6" s="1"/>
      <c r="H6" s="2"/>
      <c r="I6" s="2"/>
    </row>
    <row r="7" spans="1:17">
      <c r="A7" s="18" t="s">
        <v>45</v>
      </c>
      <c r="B7" s="427" t="s">
        <v>46</v>
      </c>
      <c r="C7" s="428"/>
      <c r="D7" s="427" t="s">
        <v>3</v>
      </c>
      <c r="E7" s="429"/>
      <c r="F7" s="428"/>
      <c r="G7" s="427" t="s">
        <v>47</v>
      </c>
      <c r="H7" s="428"/>
      <c r="I7" s="18" t="s">
        <v>15</v>
      </c>
      <c r="J7" s="166" t="s">
        <v>48</v>
      </c>
      <c r="K7" s="5" t="s">
        <v>49</v>
      </c>
      <c r="L7" s="173" t="s">
        <v>193</v>
      </c>
      <c r="M7" s="5" t="s">
        <v>50</v>
      </c>
      <c r="N7" s="5" t="s">
        <v>298</v>
      </c>
      <c r="O7" s="5" t="s">
        <v>101</v>
      </c>
      <c r="P7" s="2"/>
      <c r="Q7" s="2"/>
    </row>
    <row r="8" spans="1:17">
      <c r="A8" s="19"/>
      <c r="B8" s="430"/>
      <c r="C8" s="431"/>
      <c r="D8" s="430"/>
      <c r="E8" s="377"/>
      <c r="F8" s="431"/>
      <c r="G8" s="430" t="s">
        <v>51</v>
      </c>
      <c r="H8" s="431"/>
      <c r="I8" s="19"/>
      <c r="J8" s="166" t="s">
        <v>51</v>
      </c>
      <c r="K8" s="5" t="s">
        <v>51</v>
      </c>
      <c r="L8" s="4"/>
      <c r="M8" s="4"/>
      <c r="O8" s="21"/>
      <c r="P8" s="23"/>
    </row>
    <row r="9" spans="1:17">
      <c r="A9" s="169"/>
      <c r="B9" s="426"/>
      <c r="C9" s="425"/>
      <c r="D9" s="432"/>
      <c r="E9" s="433"/>
      <c r="F9" s="434"/>
      <c r="G9" s="416">
        <f>IF(A9="",0,IF(O9=0,0,(O9/A9)/M9))</f>
        <v>0</v>
      </c>
      <c r="H9" s="417"/>
      <c r="I9" s="185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7"/>
      <c r="O9" s="21">
        <f>(J9+K9)*A9</f>
        <v>0</v>
      </c>
      <c r="P9" s="23"/>
      <c r="Q9" s="23"/>
    </row>
    <row r="10" spans="1:17">
      <c r="A10" s="169"/>
      <c r="B10" s="424"/>
      <c r="C10" s="425"/>
      <c r="D10" s="418"/>
      <c r="E10" s="418"/>
      <c r="F10" s="418"/>
      <c r="G10" s="416">
        <f t="shared" ref="G10:G52" si="0">IF(A10="",0,IF(O10=0,0,(O10/A10)/M10))</f>
        <v>0</v>
      </c>
      <c r="H10" s="417"/>
      <c r="I10" s="185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7"/>
      <c r="O10" s="21">
        <f t="shared" ref="O10:O53" si="3">(J10+K10)*A10</f>
        <v>0</v>
      </c>
      <c r="P10" s="23"/>
      <c r="Q10" s="23"/>
    </row>
    <row r="11" spans="1:17">
      <c r="A11" s="169"/>
      <c r="B11" s="424"/>
      <c r="C11" s="425"/>
      <c r="D11" s="418"/>
      <c r="E11" s="418"/>
      <c r="F11" s="418"/>
      <c r="G11" s="416">
        <f t="shared" si="0"/>
        <v>0</v>
      </c>
      <c r="H11" s="417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7"/>
      <c r="O11" s="21">
        <f t="shared" si="3"/>
        <v>0</v>
      </c>
      <c r="P11" s="23"/>
      <c r="Q11" s="23"/>
    </row>
    <row r="12" spans="1:17">
      <c r="A12" s="169"/>
      <c r="B12" s="424"/>
      <c r="C12" s="425"/>
      <c r="D12" s="418"/>
      <c r="E12" s="418"/>
      <c r="F12" s="418"/>
      <c r="G12" s="416">
        <f t="shared" si="0"/>
        <v>0</v>
      </c>
      <c r="H12" s="417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7"/>
      <c r="O12" s="21">
        <f t="shared" si="3"/>
        <v>0</v>
      </c>
      <c r="P12" s="23"/>
      <c r="Q12" s="23"/>
    </row>
    <row r="13" spans="1:17">
      <c r="A13" s="169"/>
      <c r="B13" s="424"/>
      <c r="C13" s="425"/>
      <c r="D13" s="418"/>
      <c r="E13" s="418"/>
      <c r="F13" s="418"/>
      <c r="G13" s="416">
        <f t="shared" si="0"/>
        <v>0</v>
      </c>
      <c r="H13" s="417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7"/>
      <c r="O13" s="21">
        <f t="shared" si="3"/>
        <v>0</v>
      </c>
      <c r="P13" s="23"/>
      <c r="Q13" s="23"/>
    </row>
    <row r="14" spans="1:17">
      <c r="A14" s="169"/>
      <c r="B14" s="424"/>
      <c r="C14" s="425"/>
      <c r="D14" s="418"/>
      <c r="E14" s="418"/>
      <c r="F14" s="418"/>
      <c r="G14" s="416">
        <f t="shared" si="0"/>
        <v>0</v>
      </c>
      <c r="H14" s="417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7"/>
      <c r="O14" s="21">
        <f t="shared" si="3"/>
        <v>0</v>
      </c>
      <c r="P14" s="23"/>
      <c r="Q14" s="23"/>
    </row>
    <row r="15" spans="1:17">
      <c r="A15" s="169"/>
      <c r="B15" s="424"/>
      <c r="C15" s="425"/>
      <c r="D15" s="418"/>
      <c r="E15" s="418"/>
      <c r="F15" s="418"/>
      <c r="G15" s="416">
        <f t="shared" si="0"/>
        <v>0</v>
      </c>
      <c r="H15" s="417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7"/>
      <c r="O15" s="21">
        <f t="shared" si="3"/>
        <v>0</v>
      </c>
      <c r="P15" s="23"/>
      <c r="Q15" s="23"/>
    </row>
    <row r="16" spans="1:17">
      <c r="A16" s="169"/>
      <c r="B16" s="424"/>
      <c r="C16" s="425"/>
      <c r="D16" s="418"/>
      <c r="E16" s="418"/>
      <c r="F16" s="418"/>
      <c r="G16" s="416">
        <f t="shared" si="0"/>
        <v>0</v>
      </c>
      <c r="H16" s="417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7"/>
      <c r="O16" s="21">
        <f t="shared" si="3"/>
        <v>0</v>
      </c>
      <c r="P16" s="23"/>
      <c r="Q16" s="23"/>
    </row>
    <row r="17" spans="1:17">
      <c r="A17" s="169"/>
      <c r="B17" s="424"/>
      <c r="C17" s="425"/>
      <c r="D17" s="418"/>
      <c r="E17" s="418"/>
      <c r="F17" s="418"/>
      <c r="G17" s="416">
        <f t="shared" si="0"/>
        <v>0</v>
      </c>
      <c r="H17" s="417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7"/>
      <c r="O17" s="21">
        <f t="shared" si="3"/>
        <v>0</v>
      </c>
      <c r="P17" s="23"/>
      <c r="Q17" s="23"/>
    </row>
    <row r="18" spans="1:17">
      <c r="A18" s="169"/>
      <c r="B18" s="424"/>
      <c r="C18" s="425"/>
      <c r="D18" s="418"/>
      <c r="E18" s="418"/>
      <c r="F18" s="418"/>
      <c r="G18" s="416">
        <f t="shared" si="0"/>
        <v>0</v>
      </c>
      <c r="H18" s="417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7"/>
      <c r="O18" s="21">
        <f t="shared" si="3"/>
        <v>0</v>
      </c>
      <c r="P18" s="23"/>
      <c r="Q18" s="23"/>
    </row>
    <row r="19" spans="1:17">
      <c r="A19" s="169"/>
      <c r="B19" s="424"/>
      <c r="C19" s="425"/>
      <c r="D19" s="418"/>
      <c r="E19" s="418"/>
      <c r="F19" s="418"/>
      <c r="G19" s="416">
        <f t="shared" si="0"/>
        <v>0</v>
      </c>
      <c r="H19" s="417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7"/>
      <c r="O19" s="21">
        <f t="shared" si="3"/>
        <v>0</v>
      </c>
      <c r="P19" s="23"/>
      <c r="Q19" s="23"/>
    </row>
    <row r="20" spans="1:17">
      <c r="A20" s="169"/>
      <c r="B20" s="424"/>
      <c r="C20" s="425"/>
      <c r="D20" s="418"/>
      <c r="E20" s="418"/>
      <c r="F20" s="418"/>
      <c r="G20" s="416">
        <f t="shared" si="0"/>
        <v>0</v>
      </c>
      <c r="H20" s="417"/>
      <c r="I20" s="20">
        <f t="shared" si="1"/>
        <v>0</v>
      </c>
      <c r="J20" s="27"/>
      <c r="K20" s="21">
        <f>J20*K4</f>
        <v>0</v>
      </c>
      <c r="L20" s="310"/>
      <c r="M20" s="22">
        <f t="shared" si="2"/>
        <v>1</v>
      </c>
      <c r="N20" s="297"/>
      <c r="O20" s="21">
        <f t="shared" si="3"/>
        <v>0</v>
      </c>
      <c r="P20" s="23"/>
      <c r="Q20" s="23"/>
    </row>
    <row r="21" spans="1:17">
      <c r="A21" s="169"/>
      <c r="B21" s="424"/>
      <c r="C21" s="425"/>
      <c r="D21" s="418"/>
      <c r="E21" s="418"/>
      <c r="F21" s="418"/>
      <c r="G21" s="416">
        <f t="shared" si="0"/>
        <v>0</v>
      </c>
      <c r="H21" s="417"/>
      <c r="I21" s="20">
        <f t="shared" si="1"/>
        <v>0</v>
      </c>
      <c r="J21" s="27"/>
      <c r="K21" s="21">
        <f>J21*K4</f>
        <v>0</v>
      </c>
      <c r="L21" s="310"/>
      <c r="M21" s="22">
        <f t="shared" si="2"/>
        <v>1</v>
      </c>
      <c r="N21" s="297"/>
      <c r="O21" s="21">
        <f t="shared" si="3"/>
        <v>0</v>
      </c>
      <c r="P21" s="23"/>
      <c r="Q21" s="23"/>
    </row>
    <row r="22" spans="1:17">
      <c r="A22" s="169"/>
      <c r="B22" s="424"/>
      <c r="C22" s="425"/>
      <c r="D22" s="418"/>
      <c r="E22" s="418"/>
      <c r="F22" s="418"/>
      <c r="G22" s="416">
        <f t="shared" si="0"/>
        <v>0</v>
      </c>
      <c r="H22" s="417"/>
      <c r="I22" s="20">
        <f t="shared" si="1"/>
        <v>0</v>
      </c>
      <c r="J22" s="27"/>
      <c r="K22" s="21">
        <f>J22*K4</f>
        <v>0</v>
      </c>
      <c r="L22" s="310"/>
      <c r="M22" s="22">
        <f t="shared" si="2"/>
        <v>1</v>
      </c>
      <c r="N22" s="297"/>
      <c r="O22" s="21">
        <f t="shared" si="3"/>
        <v>0</v>
      </c>
      <c r="P22" s="23"/>
      <c r="Q22" s="23"/>
    </row>
    <row r="23" spans="1:17">
      <c r="A23" s="169"/>
      <c r="B23" s="424"/>
      <c r="C23" s="425"/>
      <c r="D23" s="418"/>
      <c r="E23" s="418"/>
      <c r="F23" s="418"/>
      <c r="G23" s="416">
        <f t="shared" si="0"/>
        <v>0</v>
      </c>
      <c r="H23" s="417"/>
      <c r="I23" s="20">
        <f t="shared" si="1"/>
        <v>0</v>
      </c>
      <c r="J23" s="27"/>
      <c r="K23" s="21">
        <f>J23*K4</f>
        <v>0</v>
      </c>
      <c r="L23" s="310"/>
      <c r="M23" s="22">
        <f t="shared" si="2"/>
        <v>1</v>
      </c>
      <c r="N23" s="297"/>
      <c r="O23" s="21">
        <f t="shared" si="3"/>
        <v>0</v>
      </c>
      <c r="P23" s="23"/>
      <c r="Q23" s="23"/>
    </row>
    <row r="24" spans="1:17">
      <c r="A24" s="169"/>
      <c r="B24" s="424"/>
      <c r="C24" s="425"/>
      <c r="D24" s="418"/>
      <c r="E24" s="418"/>
      <c r="F24" s="418"/>
      <c r="G24" s="416">
        <f t="shared" si="0"/>
        <v>0</v>
      </c>
      <c r="H24" s="417"/>
      <c r="I24" s="20">
        <f t="shared" si="1"/>
        <v>0</v>
      </c>
      <c r="J24" s="27"/>
      <c r="K24" s="21">
        <f>J24*K4</f>
        <v>0</v>
      </c>
      <c r="L24" s="310"/>
      <c r="M24" s="22">
        <f t="shared" si="2"/>
        <v>1</v>
      </c>
      <c r="N24" s="297"/>
      <c r="O24" s="21">
        <f t="shared" si="3"/>
        <v>0</v>
      </c>
      <c r="P24" s="23"/>
      <c r="Q24" s="23"/>
    </row>
    <row r="25" spans="1:17">
      <c r="A25" s="169"/>
      <c r="B25" s="424"/>
      <c r="C25" s="425"/>
      <c r="D25" s="418"/>
      <c r="E25" s="418"/>
      <c r="F25" s="418"/>
      <c r="G25" s="416">
        <f t="shared" si="0"/>
        <v>0</v>
      </c>
      <c r="H25" s="417"/>
      <c r="I25" s="20">
        <f t="shared" si="1"/>
        <v>0</v>
      </c>
      <c r="J25" s="27"/>
      <c r="K25" s="21">
        <f>J25*K4</f>
        <v>0</v>
      </c>
      <c r="L25" s="310"/>
      <c r="M25" s="22">
        <f t="shared" si="2"/>
        <v>1</v>
      </c>
      <c r="N25" s="297"/>
      <c r="O25" s="21">
        <f t="shared" si="3"/>
        <v>0</v>
      </c>
      <c r="P25" s="23"/>
      <c r="Q25" s="23"/>
    </row>
    <row r="26" spans="1:17">
      <c r="A26" s="169"/>
      <c r="B26" s="424"/>
      <c r="C26" s="425"/>
      <c r="D26" s="418"/>
      <c r="E26" s="418"/>
      <c r="F26" s="418"/>
      <c r="G26" s="416">
        <f t="shared" si="0"/>
        <v>0</v>
      </c>
      <c r="H26" s="417"/>
      <c r="I26" s="20">
        <f t="shared" si="1"/>
        <v>0</v>
      </c>
      <c r="J26" s="27"/>
      <c r="K26" s="21">
        <f>J26*K4</f>
        <v>0</v>
      </c>
      <c r="L26" s="310"/>
      <c r="M26" s="22">
        <f t="shared" si="2"/>
        <v>1</v>
      </c>
      <c r="N26" s="297"/>
      <c r="O26" s="21">
        <f t="shared" si="3"/>
        <v>0</v>
      </c>
      <c r="P26" s="23"/>
      <c r="Q26" s="23"/>
    </row>
    <row r="27" spans="1:17">
      <c r="A27" s="169"/>
      <c r="B27" s="424"/>
      <c r="C27" s="425"/>
      <c r="D27" s="418"/>
      <c r="E27" s="418"/>
      <c r="F27" s="418"/>
      <c r="G27" s="416">
        <f t="shared" si="0"/>
        <v>0</v>
      </c>
      <c r="H27" s="417"/>
      <c r="I27" s="20">
        <f t="shared" si="1"/>
        <v>0</v>
      </c>
      <c r="J27" s="27"/>
      <c r="K27" s="21">
        <f>J27*K4</f>
        <v>0</v>
      </c>
      <c r="L27" s="310"/>
      <c r="M27" s="22">
        <f t="shared" si="2"/>
        <v>1</v>
      </c>
      <c r="N27" s="297"/>
      <c r="O27" s="21">
        <f t="shared" si="3"/>
        <v>0</v>
      </c>
      <c r="P27" s="23"/>
      <c r="Q27" s="23"/>
    </row>
    <row r="28" spans="1:17">
      <c r="A28" s="169"/>
      <c r="B28" s="424"/>
      <c r="C28" s="425"/>
      <c r="D28" s="418"/>
      <c r="E28" s="418"/>
      <c r="F28" s="418"/>
      <c r="G28" s="416">
        <f t="shared" si="0"/>
        <v>0</v>
      </c>
      <c r="H28" s="417"/>
      <c r="I28" s="20">
        <f t="shared" si="1"/>
        <v>0</v>
      </c>
      <c r="J28" s="27"/>
      <c r="K28" s="21">
        <f>J28*K4</f>
        <v>0</v>
      </c>
      <c r="L28" s="310"/>
      <c r="M28" s="22">
        <f t="shared" si="2"/>
        <v>1</v>
      </c>
      <c r="N28" s="297"/>
      <c r="O28" s="21">
        <f t="shared" si="3"/>
        <v>0</v>
      </c>
      <c r="P28" s="23"/>
      <c r="Q28" s="23"/>
    </row>
    <row r="29" spans="1:17">
      <c r="A29" s="169"/>
      <c r="B29" s="426"/>
      <c r="C29" s="425"/>
      <c r="D29" s="419"/>
      <c r="E29" s="418"/>
      <c r="F29" s="418"/>
      <c r="G29" s="416">
        <f t="shared" si="0"/>
        <v>0</v>
      </c>
      <c r="H29" s="417"/>
      <c r="I29" s="20">
        <f t="shared" si="1"/>
        <v>0</v>
      </c>
      <c r="J29" s="27"/>
      <c r="K29" s="21">
        <f>J29*K4</f>
        <v>0</v>
      </c>
      <c r="L29" s="310"/>
      <c r="M29" s="22">
        <f t="shared" si="2"/>
        <v>1</v>
      </c>
      <c r="N29" s="297"/>
      <c r="O29" s="21">
        <f t="shared" si="3"/>
        <v>0</v>
      </c>
      <c r="P29" s="23"/>
      <c r="Q29" s="23"/>
    </row>
    <row r="30" spans="1:17">
      <c r="A30" s="169"/>
      <c r="B30" s="424"/>
      <c r="C30" s="425"/>
      <c r="D30" s="418"/>
      <c r="E30" s="418"/>
      <c r="F30" s="418"/>
      <c r="G30" s="416">
        <f t="shared" si="0"/>
        <v>0</v>
      </c>
      <c r="H30" s="417"/>
      <c r="I30" s="20">
        <f t="shared" si="1"/>
        <v>0</v>
      </c>
      <c r="J30" s="27"/>
      <c r="K30" s="21">
        <f>J30*K4</f>
        <v>0</v>
      </c>
      <c r="L30" s="310"/>
      <c r="M30" s="22">
        <f t="shared" si="2"/>
        <v>1</v>
      </c>
      <c r="N30" s="297"/>
      <c r="O30" s="21">
        <f t="shared" si="3"/>
        <v>0</v>
      </c>
      <c r="P30" s="23"/>
      <c r="Q30" s="23"/>
    </row>
    <row r="31" spans="1:17">
      <c r="A31" s="169"/>
      <c r="B31" s="424"/>
      <c r="C31" s="425"/>
      <c r="D31" s="418"/>
      <c r="E31" s="418"/>
      <c r="F31" s="418"/>
      <c r="G31" s="416">
        <f t="shared" si="0"/>
        <v>0</v>
      </c>
      <c r="H31" s="417"/>
      <c r="I31" s="20">
        <f t="shared" si="1"/>
        <v>0</v>
      </c>
      <c r="J31" s="27"/>
      <c r="K31" s="21">
        <f>J31*K4</f>
        <v>0</v>
      </c>
      <c r="L31" s="310"/>
      <c r="M31" s="22">
        <f t="shared" si="2"/>
        <v>1</v>
      </c>
      <c r="N31" s="297"/>
      <c r="O31" s="21">
        <f t="shared" si="3"/>
        <v>0</v>
      </c>
      <c r="P31" s="23"/>
      <c r="Q31" s="23"/>
    </row>
    <row r="32" spans="1:17">
      <c r="A32" s="169"/>
      <c r="B32" s="424"/>
      <c r="C32" s="425"/>
      <c r="D32" s="418"/>
      <c r="E32" s="418"/>
      <c r="F32" s="418"/>
      <c r="G32" s="416">
        <f t="shared" si="0"/>
        <v>0</v>
      </c>
      <c r="H32" s="417"/>
      <c r="I32" s="20">
        <f t="shared" si="1"/>
        <v>0</v>
      </c>
      <c r="J32" s="27"/>
      <c r="K32" s="21">
        <f>J32*K4</f>
        <v>0</v>
      </c>
      <c r="L32" s="310"/>
      <c r="M32" s="22">
        <f t="shared" si="2"/>
        <v>1</v>
      </c>
      <c r="N32" s="297"/>
      <c r="O32" s="21">
        <f t="shared" si="3"/>
        <v>0</v>
      </c>
      <c r="P32" s="23"/>
      <c r="Q32" s="23"/>
    </row>
    <row r="33" spans="1:17">
      <c r="A33" s="169"/>
      <c r="B33" s="424"/>
      <c r="C33" s="425"/>
      <c r="D33" s="418"/>
      <c r="E33" s="418"/>
      <c r="F33" s="418"/>
      <c r="G33" s="416">
        <f t="shared" si="0"/>
        <v>0</v>
      </c>
      <c r="H33" s="417"/>
      <c r="I33" s="20">
        <f t="shared" si="1"/>
        <v>0</v>
      </c>
      <c r="J33" s="27"/>
      <c r="K33" s="21">
        <f>J33*K4</f>
        <v>0</v>
      </c>
      <c r="L33" s="310"/>
      <c r="M33" s="22">
        <f t="shared" si="2"/>
        <v>1</v>
      </c>
      <c r="N33" s="297"/>
      <c r="O33" s="21">
        <f t="shared" si="3"/>
        <v>0</v>
      </c>
      <c r="P33" s="23"/>
      <c r="Q33" s="23"/>
    </row>
    <row r="34" spans="1:17">
      <c r="A34" s="169"/>
      <c r="B34" s="424"/>
      <c r="C34" s="425"/>
      <c r="D34" s="418"/>
      <c r="E34" s="418"/>
      <c r="F34" s="418"/>
      <c r="G34" s="416">
        <f t="shared" si="0"/>
        <v>0</v>
      </c>
      <c r="H34" s="417"/>
      <c r="I34" s="20">
        <f t="shared" si="1"/>
        <v>0</v>
      </c>
      <c r="J34" s="27"/>
      <c r="K34" s="21">
        <f>J34*K4</f>
        <v>0</v>
      </c>
      <c r="L34" s="310"/>
      <c r="M34" s="22">
        <f t="shared" si="2"/>
        <v>1</v>
      </c>
      <c r="N34" s="297"/>
      <c r="O34" s="21">
        <f t="shared" si="3"/>
        <v>0</v>
      </c>
      <c r="P34" s="23"/>
      <c r="Q34" s="23"/>
    </row>
    <row r="35" spans="1:17">
      <c r="A35" s="169"/>
      <c r="B35" s="424"/>
      <c r="C35" s="425"/>
      <c r="D35" s="418"/>
      <c r="E35" s="418"/>
      <c r="F35" s="418"/>
      <c r="G35" s="416">
        <f t="shared" si="0"/>
        <v>0</v>
      </c>
      <c r="H35" s="417"/>
      <c r="I35" s="20">
        <f t="shared" si="1"/>
        <v>0</v>
      </c>
      <c r="J35" s="27"/>
      <c r="K35" s="21">
        <f>J35*K4</f>
        <v>0</v>
      </c>
      <c r="L35" s="310"/>
      <c r="M35" s="22">
        <f t="shared" si="2"/>
        <v>1</v>
      </c>
      <c r="N35" s="297"/>
      <c r="O35" s="21">
        <f t="shared" si="3"/>
        <v>0</v>
      </c>
      <c r="P35" s="23"/>
      <c r="Q35" s="23"/>
    </row>
    <row r="36" spans="1:17">
      <c r="A36" s="169"/>
      <c r="B36" s="424"/>
      <c r="C36" s="425"/>
      <c r="D36" s="418"/>
      <c r="E36" s="418"/>
      <c r="F36" s="418"/>
      <c r="G36" s="416">
        <f t="shared" si="0"/>
        <v>0</v>
      </c>
      <c r="H36" s="417"/>
      <c r="I36" s="20">
        <f t="shared" si="1"/>
        <v>0</v>
      </c>
      <c r="J36" s="27"/>
      <c r="K36" s="21">
        <f>J36*K4</f>
        <v>0</v>
      </c>
      <c r="L36" s="310"/>
      <c r="M36" s="22">
        <f t="shared" si="2"/>
        <v>1</v>
      </c>
      <c r="N36" s="297"/>
      <c r="O36" s="21">
        <f t="shared" si="3"/>
        <v>0</v>
      </c>
      <c r="P36" s="23"/>
      <c r="Q36" s="23"/>
    </row>
    <row r="37" spans="1:17">
      <c r="A37" s="169"/>
      <c r="B37" s="424"/>
      <c r="C37" s="425"/>
      <c r="D37" s="418"/>
      <c r="E37" s="418"/>
      <c r="F37" s="418"/>
      <c r="G37" s="416">
        <f t="shared" si="0"/>
        <v>0</v>
      </c>
      <c r="H37" s="417"/>
      <c r="I37" s="20">
        <f t="shared" si="1"/>
        <v>0</v>
      </c>
      <c r="J37" s="27"/>
      <c r="K37" s="21">
        <f>J37*K4</f>
        <v>0</v>
      </c>
      <c r="L37" s="310"/>
      <c r="M37" s="22">
        <f t="shared" si="2"/>
        <v>1</v>
      </c>
      <c r="N37" s="297"/>
      <c r="O37" s="21">
        <f t="shared" si="3"/>
        <v>0</v>
      </c>
      <c r="P37" s="23"/>
      <c r="Q37" s="23"/>
    </row>
    <row r="38" spans="1:17">
      <c r="A38" s="169"/>
      <c r="B38" s="424"/>
      <c r="C38" s="425"/>
      <c r="D38" s="418"/>
      <c r="E38" s="418"/>
      <c r="F38" s="418"/>
      <c r="G38" s="416">
        <f t="shared" si="0"/>
        <v>0</v>
      </c>
      <c r="H38" s="417"/>
      <c r="I38" s="20">
        <f t="shared" si="1"/>
        <v>0</v>
      </c>
      <c r="J38" s="27"/>
      <c r="K38" s="21">
        <f>J38*K4</f>
        <v>0</v>
      </c>
      <c r="L38" s="310"/>
      <c r="M38" s="22">
        <f t="shared" si="2"/>
        <v>1</v>
      </c>
      <c r="N38" s="297"/>
      <c r="O38" s="21">
        <f t="shared" si="3"/>
        <v>0</v>
      </c>
      <c r="P38" s="23"/>
      <c r="Q38" s="23"/>
    </row>
    <row r="39" spans="1:17">
      <c r="A39" s="169"/>
      <c r="B39" s="424"/>
      <c r="C39" s="425"/>
      <c r="D39" s="418"/>
      <c r="E39" s="418"/>
      <c r="F39" s="418"/>
      <c r="G39" s="416">
        <f t="shared" si="0"/>
        <v>0</v>
      </c>
      <c r="H39" s="417"/>
      <c r="I39" s="20">
        <f t="shared" si="1"/>
        <v>0</v>
      </c>
      <c r="J39" s="27"/>
      <c r="K39" s="21">
        <f>J39*K4</f>
        <v>0</v>
      </c>
      <c r="L39" s="310"/>
      <c r="M39" s="22">
        <f t="shared" si="2"/>
        <v>1</v>
      </c>
      <c r="N39" s="297"/>
      <c r="O39" s="21">
        <f t="shared" si="3"/>
        <v>0</v>
      </c>
      <c r="P39" s="23"/>
      <c r="Q39" s="23"/>
    </row>
    <row r="40" spans="1:17">
      <c r="A40" s="169"/>
      <c r="B40" s="424"/>
      <c r="C40" s="425"/>
      <c r="D40" s="418"/>
      <c r="E40" s="418"/>
      <c r="F40" s="418"/>
      <c r="G40" s="416">
        <f t="shared" si="0"/>
        <v>0</v>
      </c>
      <c r="H40" s="417"/>
      <c r="I40" s="20">
        <f t="shared" si="1"/>
        <v>0</v>
      </c>
      <c r="J40" s="27"/>
      <c r="K40" s="21">
        <f>J40*K4</f>
        <v>0</v>
      </c>
      <c r="L40" s="310"/>
      <c r="M40" s="22">
        <f t="shared" si="2"/>
        <v>1</v>
      </c>
      <c r="N40" s="297"/>
      <c r="O40" s="21">
        <f t="shared" si="3"/>
        <v>0</v>
      </c>
      <c r="P40" s="23"/>
      <c r="Q40" s="23"/>
    </row>
    <row r="41" spans="1:17">
      <c r="A41" s="169"/>
      <c r="B41" s="424"/>
      <c r="C41" s="425"/>
      <c r="D41" s="418"/>
      <c r="E41" s="418"/>
      <c r="F41" s="418"/>
      <c r="G41" s="416">
        <f t="shared" si="0"/>
        <v>0</v>
      </c>
      <c r="H41" s="417"/>
      <c r="I41" s="20">
        <f t="shared" si="1"/>
        <v>0</v>
      </c>
      <c r="J41" s="27"/>
      <c r="K41" s="21">
        <f>J41*K4</f>
        <v>0</v>
      </c>
      <c r="L41" s="310"/>
      <c r="M41" s="22">
        <f t="shared" si="2"/>
        <v>1</v>
      </c>
      <c r="N41" s="297"/>
      <c r="O41" s="21">
        <f t="shared" si="3"/>
        <v>0</v>
      </c>
      <c r="P41" s="23"/>
      <c r="Q41" s="23"/>
    </row>
    <row r="42" spans="1:17">
      <c r="A42" s="169"/>
      <c r="B42" s="424"/>
      <c r="C42" s="425"/>
      <c r="D42" s="418"/>
      <c r="E42" s="418"/>
      <c r="F42" s="418"/>
      <c r="G42" s="416">
        <f t="shared" si="0"/>
        <v>0</v>
      </c>
      <c r="H42" s="417"/>
      <c r="I42" s="20">
        <f t="shared" si="1"/>
        <v>0</v>
      </c>
      <c r="J42" s="27"/>
      <c r="K42" s="21">
        <f>J42*K4</f>
        <v>0</v>
      </c>
      <c r="L42" s="310"/>
      <c r="M42" s="22">
        <f t="shared" si="2"/>
        <v>1</v>
      </c>
      <c r="N42" s="297"/>
      <c r="O42" s="21">
        <f t="shared" si="3"/>
        <v>0</v>
      </c>
      <c r="P42" s="23"/>
      <c r="Q42" s="23"/>
    </row>
    <row r="43" spans="1:17">
      <c r="A43" s="169"/>
      <c r="B43" s="424"/>
      <c r="C43" s="425"/>
      <c r="D43" s="418"/>
      <c r="E43" s="418"/>
      <c r="F43" s="418"/>
      <c r="G43" s="416">
        <f t="shared" si="0"/>
        <v>0</v>
      </c>
      <c r="H43" s="417"/>
      <c r="I43" s="20">
        <f t="shared" si="1"/>
        <v>0</v>
      </c>
      <c r="J43" s="27"/>
      <c r="K43" s="21">
        <f>J43*K4</f>
        <v>0</v>
      </c>
      <c r="L43" s="310"/>
      <c r="M43" s="22">
        <f t="shared" si="2"/>
        <v>1</v>
      </c>
      <c r="N43" s="297"/>
      <c r="O43" s="21">
        <f t="shared" si="3"/>
        <v>0</v>
      </c>
      <c r="P43" s="23"/>
      <c r="Q43" s="23"/>
    </row>
    <row r="44" spans="1:17">
      <c r="A44" s="169"/>
      <c r="B44" s="424"/>
      <c r="C44" s="425"/>
      <c r="D44" s="418"/>
      <c r="E44" s="418"/>
      <c r="F44" s="418"/>
      <c r="G44" s="416">
        <f t="shared" si="0"/>
        <v>0</v>
      </c>
      <c r="H44" s="417"/>
      <c r="I44" s="20">
        <f t="shared" si="1"/>
        <v>0</v>
      </c>
      <c r="J44" s="27"/>
      <c r="K44" s="21">
        <f>J44*K4</f>
        <v>0</v>
      </c>
      <c r="L44" s="310"/>
      <c r="M44" s="22">
        <f t="shared" si="2"/>
        <v>1</v>
      </c>
      <c r="N44" s="297"/>
      <c r="O44" s="21">
        <f t="shared" si="3"/>
        <v>0</v>
      </c>
      <c r="P44" s="23"/>
      <c r="Q44" s="23"/>
    </row>
    <row r="45" spans="1:17">
      <c r="A45" s="169"/>
      <c r="B45" s="424"/>
      <c r="C45" s="425"/>
      <c r="D45" s="418"/>
      <c r="E45" s="418"/>
      <c r="F45" s="418"/>
      <c r="G45" s="416">
        <f t="shared" si="0"/>
        <v>0</v>
      </c>
      <c r="H45" s="417"/>
      <c r="I45" s="20">
        <f t="shared" si="1"/>
        <v>0</v>
      </c>
      <c r="J45" s="27"/>
      <c r="K45" s="21">
        <f>J45*K4</f>
        <v>0</v>
      </c>
      <c r="L45" s="310"/>
      <c r="M45" s="22">
        <f t="shared" si="2"/>
        <v>1</v>
      </c>
      <c r="N45" s="297"/>
      <c r="O45" s="21">
        <f t="shared" si="3"/>
        <v>0</v>
      </c>
      <c r="P45" s="23"/>
      <c r="Q45" s="23"/>
    </row>
    <row r="46" spans="1:17">
      <c r="A46" s="169"/>
      <c r="B46" s="424"/>
      <c r="C46" s="425"/>
      <c r="D46" s="418"/>
      <c r="E46" s="418"/>
      <c r="F46" s="418"/>
      <c r="G46" s="416">
        <f t="shared" si="0"/>
        <v>0</v>
      </c>
      <c r="H46" s="417"/>
      <c r="I46" s="20">
        <f t="shared" si="1"/>
        <v>0</v>
      </c>
      <c r="J46" s="27"/>
      <c r="K46" s="21">
        <f>J46*K4</f>
        <v>0</v>
      </c>
      <c r="L46" s="310"/>
      <c r="M46" s="22">
        <f t="shared" si="2"/>
        <v>1</v>
      </c>
      <c r="N46" s="297"/>
      <c r="O46" s="21">
        <f t="shared" si="3"/>
        <v>0</v>
      </c>
      <c r="P46" s="23"/>
      <c r="Q46" s="23"/>
    </row>
    <row r="47" spans="1:17">
      <c r="A47" s="169"/>
      <c r="B47" s="424"/>
      <c r="C47" s="425"/>
      <c r="D47" s="418"/>
      <c r="E47" s="418"/>
      <c r="F47" s="418"/>
      <c r="G47" s="416">
        <f t="shared" si="0"/>
        <v>0</v>
      </c>
      <c r="H47" s="417"/>
      <c r="I47" s="20">
        <f t="shared" si="1"/>
        <v>0</v>
      </c>
      <c r="J47" s="27"/>
      <c r="K47" s="21">
        <f>J47*K4</f>
        <v>0</v>
      </c>
      <c r="L47" s="310"/>
      <c r="M47" s="22">
        <f t="shared" si="2"/>
        <v>1</v>
      </c>
      <c r="N47" s="297"/>
      <c r="O47" s="21">
        <f t="shared" si="3"/>
        <v>0</v>
      </c>
      <c r="P47" s="23"/>
      <c r="Q47" s="23"/>
    </row>
    <row r="48" spans="1:17">
      <c r="A48" s="169"/>
      <c r="B48" s="424"/>
      <c r="C48" s="425"/>
      <c r="D48" s="418"/>
      <c r="E48" s="418"/>
      <c r="F48" s="418"/>
      <c r="G48" s="416">
        <f t="shared" si="0"/>
        <v>0</v>
      </c>
      <c r="H48" s="417"/>
      <c r="I48" s="20">
        <f t="shared" si="1"/>
        <v>0</v>
      </c>
      <c r="J48" s="27"/>
      <c r="K48" s="21">
        <f>J48*K4</f>
        <v>0</v>
      </c>
      <c r="L48" s="310"/>
      <c r="M48" s="22">
        <f t="shared" si="2"/>
        <v>1</v>
      </c>
      <c r="N48" s="297"/>
      <c r="O48" s="21">
        <f t="shared" si="3"/>
        <v>0</v>
      </c>
      <c r="P48" s="23"/>
      <c r="Q48" s="23"/>
    </row>
    <row r="49" spans="1:17">
      <c r="A49" s="169"/>
      <c r="B49" s="424"/>
      <c r="C49" s="425"/>
      <c r="D49" s="418"/>
      <c r="E49" s="418"/>
      <c r="F49" s="418"/>
      <c r="G49" s="416">
        <f t="shared" si="0"/>
        <v>0</v>
      </c>
      <c r="H49" s="417"/>
      <c r="I49" s="20">
        <f t="shared" si="1"/>
        <v>0</v>
      </c>
      <c r="J49" s="27"/>
      <c r="K49" s="21">
        <f>J49*K4</f>
        <v>0</v>
      </c>
      <c r="L49" s="310"/>
      <c r="M49" s="22">
        <f t="shared" si="2"/>
        <v>1</v>
      </c>
      <c r="N49" s="297"/>
      <c r="O49" s="21">
        <f t="shared" si="3"/>
        <v>0</v>
      </c>
      <c r="P49" s="23"/>
      <c r="Q49" s="23"/>
    </row>
    <row r="50" spans="1:17">
      <c r="A50" s="169"/>
      <c r="B50" s="424"/>
      <c r="C50" s="425"/>
      <c r="D50" s="418"/>
      <c r="E50" s="418"/>
      <c r="F50" s="418"/>
      <c r="G50" s="416">
        <f t="shared" si="0"/>
        <v>0</v>
      </c>
      <c r="H50" s="417"/>
      <c r="I50" s="20">
        <f t="shared" si="1"/>
        <v>0</v>
      </c>
      <c r="J50" s="27"/>
      <c r="K50" s="21">
        <f>J50*K4</f>
        <v>0</v>
      </c>
      <c r="L50" s="310"/>
      <c r="M50" s="22">
        <f t="shared" si="2"/>
        <v>1</v>
      </c>
      <c r="N50" s="297"/>
      <c r="O50" s="21">
        <f t="shared" si="3"/>
        <v>0</v>
      </c>
      <c r="P50" s="23"/>
      <c r="Q50" s="23"/>
    </row>
    <row r="51" spans="1:17">
      <c r="A51" s="169"/>
      <c r="B51" s="424"/>
      <c r="C51" s="425"/>
      <c r="D51" s="418"/>
      <c r="E51" s="418"/>
      <c r="F51" s="418"/>
      <c r="G51" s="416">
        <f t="shared" si="0"/>
        <v>0</v>
      </c>
      <c r="H51" s="417"/>
      <c r="I51" s="20">
        <f t="shared" si="1"/>
        <v>0</v>
      </c>
      <c r="J51" s="27"/>
      <c r="K51" s="21">
        <f>J51*K4</f>
        <v>0</v>
      </c>
      <c r="L51" s="310"/>
      <c r="M51" s="22">
        <f t="shared" si="2"/>
        <v>1</v>
      </c>
      <c r="N51" s="297"/>
      <c r="O51" s="21">
        <f t="shared" si="3"/>
        <v>0</v>
      </c>
      <c r="P51" s="23"/>
      <c r="Q51" s="23"/>
    </row>
    <row r="52" spans="1:17">
      <c r="A52" s="169"/>
      <c r="B52" s="424"/>
      <c r="C52" s="425"/>
      <c r="D52" s="418"/>
      <c r="E52" s="418"/>
      <c r="F52" s="418"/>
      <c r="G52" s="416">
        <f t="shared" si="0"/>
        <v>0</v>
      </c>
      <c r="H52" s="417"/>
      <c r="I52" s="20">
        <f t="shared" si="1"/>
        <v>0</v>
      </c>
      <c r="J52" s="27"/>
      <c r="K52" s="21">
        <f>J52*K4</f>
        <v>0</v>
      </c>
      <c r="L52" s="310"/>
      <c r="M52" s="22">
        <f t="shared" si="2"/>
        <v>1</v>
      </c>
      <c r="N52" s="297"/>
      <c r="O52" s="21">
        <f t="shared" si="3"/>
        <v>0</v>
      </c>
      <c r="P52" s="23"/>
      <c r="Q52" s="23"/>
    </row>
    <row r="53" spans="1:17">
      <c r="A53" s="169"/>
      <c r="B53" s="426"/>
      <c r="C53" s="425"/>
      <c r="D53" s="419"/>
      <c r="E53" s="418"/>
      <c r="F53" s="418"/>
      <c r="G53" s="416">
        <f>IF(A53="",0,IF(O53=0,0,(O53/A53)/M53))</f>
        <v>0</v>
      </c>
      <c r="H53" s="417"/>
      <c r="I53" s="20">
        <f t="shared" si="1"/>
        <v>0</v>
      </c>
      <c r="J53" s="27"/>
      <c r="K53" s="21">
        <f>J53*K4</f>
        <v>0</v>
      </c>
      <c r="L53" s="310"/>
      <c r="M53" s="22">
        <f t="shared" si="2"/>
        <v>1</v>
      </c>
      <c r="N53" s="297"/>
      <c r="O53" s="21">
        <f t="shared" si="3"/>
        <v>0</v>
      </c>
      <c r="P53" s="23"/>
      <c r="Q53" s="23"/>
    </row>
    <row r="55" spans="1:17" ht="13.5" customHeight="1" thickBot="1">
      <c r="H55" s="1" t="s">
        <v>52</v>
      </c>
      <c r="I55" s="167">
        <f>SUM(I9:I53)</f>
        <v>0</v>
      </c>
      <c r="J55" s="172"/>
      <c r="K55" s="23"/>
      <c r="N55" s="1" t="s">
        <v>101</v>
      </c>
      <c r="O55" s="26">
        <f>SUM(O9:O53)</f>
        <v>0</v>
      </c>
      <c r="P55" s="172"/>
      <c r="Q55" s="23"/>
    </row>
    <row r="56" spans="1:17" ht="13.5" thickBot="1">
      <c r="A56" s="32"/>
      <c r="N56" s="170" t="s">
        <v>196</v>
      </c>
      <c r="O56" s="26">
        <f>I55-O55</f>
        <v>0</v>
      </c>
    </row>
    <row r="57" spans="1:17" ht="13.5" customHeight="1" thickBot="1">
      <c r="G57" s="423" t="str">
        <f>IF(K4="","TAX RATE NOT FILLED IN","")</f>
        <v>TAX RATE NOT FILLED IN</v>
      </c>
      <c r="H57" s="423"/>
      <c r="I57" s="423"/>
      <c r="N57" s="170" t="s">
        <v>192</v>
      </c>
      <c r="O57" s="175">
        <f>IF(O56=0,0,O56/I55)</f>
        <v>0</v>
      </c>
      <c r="P57" s="23"/>
      <c r="Q57" s="23"/>
    </row>
    <row r="58" spans="1:17">
      <c r="P58" s="171"/>
    </row>
  </sheetData>
  <sheetProtection sheet="1" selectLockedCells="1"/>
  <mergeCells count="144">
    <mergeCell ref="B33:C33"/>
    <mergeCell ref="B32:C32"/>
    <mergeCell ref="B31:C31"/>
    <mergeCell ref="B30:C30"/>
    <mergeCell ref="B19:C19"/>
    <mergeCell ref="B18:C18"/>
    <mergeCell ref="B25:C25"/>
    <mergeCell ref="B24:C24"/>
    <mergeCell ref="B23:C23"/>
    <mergeCell ref="B22:C22"/>
    <mergeCell ref="B20:C20"/>
    <mergeCell ref="B8:C8"/>
    <mergeCell ref="B9:C9"/>
    <mergeCell ref="C3:D3"/>
    <mergeCell ref="C5:D5"/>
    <mergeCell ref="B7:C7"/>
    <mergeCell ref="D7:F7"/>
    <mergeCell ref="D8:F8"/>
    <mergeCell ref="D9:F9"/>
    <mergeCell ref="B17:C17"/>
    <mergeCell ref="B16:C16"/>
    <mergeCell ref="B15:C15"/>
    <mergeCell ref="B10:C10"/>
    <mergeCell ref="B14:C14"/>
    <mergeCell ref="B13:C13"/>
    <mergeCell ref="B12:C12"/>
    <mergeCell ref="B11:C11"/>
    <mergeCell ref="D16:F16"/>
    <mergeCell ref="D14:F14"/>
    <mergeCell ref="B53:C53"/>
    <mergeCell ref="B52:C52"/>
    <mergeCell ref="B51:C51"/>
    <mergeCell ref="D51:F51"/>
    <mergeCell ref="D52:F52"/>
    <mergeCell ref="D53:F53"/>
    <mergeCell ref="B50:C50"/>
    <mergeCell ref="D33:F33"/>
    <mergeCell ref="D34:F34"/>
    <mergeCell ref="B36:C36"/>
    <mergeCell ref="D40:F40"/>
    <mergeCell ref="B46:C46"/>
    <mergeCell ref="B45:C45"/>
    <mergeCell ref="B42:C42"/>
    <mergeCell ref="B43:C43"/>
    <mergeCell ref="B38:C38"/>
    <mergeCell ref="B37:C37"/>
    <mergeCell ref="B44:C44"/>
    <mergeCell ref="B41:C41"/>
    <mergeCell ref="B49:C49"/>
    <mergeCell ref="B48:C48"/>
    <mergeCell ref="B47:C47"/>
    <mergeCell ref="D43:F43"/>
    <mergeCell ref="D44:F44"/>
    <mergeCell ref="B40:C40"/>
    <mergeCell ref="B39:C39"/>
    <mergeCell ref="D41:F41"/>
    <mergeCell ref="D35:F35"/>
    <mergeCell ref="D36:F36"/>
    <mergeCell ref="B35:C35"/>
    <mergeCell ref="D39:F39"/>
    <mergeCell ref="D37:F37"/>
    <mergeCell ref="D38:F38"/>
    <mergeCell ref="G7:H7"/>
    <mergeCell ref="G8:H8"/>
    <mergeCell ref="G9:H9"/>
    <mergeCell ref="G10:H10"/>
    <mergeCell ref="D12:F12"/>
    <mergeCell ref="D15:F15"/>
    <mergeCell ref="B34:C34"/>
    <mergeCell ref="D10:F10"/>
    <mergeCell ref="G15:H15"/>
    <mergeCell ref="G16:H16"/>
    <mergeCell ref="G17:H17"/>
    <mergeCell ref="D11:F11"/>
    <mergeCell ref="D13:F13"/>
    <mergeCell ref="G11:H11"/>
    <mergeCell ref="G12:H12"/>
    <mergeCell ref="G13:H13"/>
    <mergeCell ref="D26:F26"/>
    <mergeCell ref="D31:F31"/>
    <mergeCell ref="D30:F30"/>
    <mergeCell ref="B29:C29"/>
    <mergeCell ref="B28:C28"/>
    <mergeCell ref="B27:C27"/>
    <mergeCell ref="B26:C26"/>
    <mergeCell ref="B21:C21"/>
    <mergeCell ref="G14:H14"/>
    <mergeCell ref="D23:F23"/>
    <mergeCell ref="G19:H19"/>
    <mergeCell ref="G20:H20"/>
    <mergeCell ref="G21:H21"/>
    <mergeCell ref="D32:F32"/>
    <mergeCell ref="D27:F27"/>
    <mergeCell ref="D28:F28"/>
    <mergeCell ref="G30:H30"/>
    <mergeCell ref="G31:H31"/>
    <mergeCell ref="G32:H32"/>
    <mergeCell ref="D17:F17"/>
    <mergeCell ref="D20:F20"/>
    <mergeCell ref="D21:F21"/>
    <mergeCell ref="D29:F29"/>
    <mergeCell ref="D24:F24"/>
    <mergeCell ref="D22:F22"/>
    <mergeCell ref="G18:H18"/>
    <mergeCell ref="D25:F25"/>
    <mergeCell ref="D19:F19"/>
    <mergeCell ref="G24:H24"/>
    <mergeCell ref="G26:H26"/>
    <mergeCell ref="D18:F18"/>
    <mergeCell ref="G22:H22"/>
    <mergeCell ref="G23:H23"/>
    <mergeCell ref="G25:H25"/>
    <mergeCell ref="G29:H29"/>
    <mergeCell ref="G34:H34"/>
    <mergeCell ref="G33:H33"/>
    <mergeCell ref="D50:F50"/>
    <mergeCell ref="G57:I57"/>
    <mergeCell ref="G51:H51"/>
    <mergeCell ref="G48:H48"/>
    <mergeCell ref="G49:H49"/>
    <mergeCell ref="G50:H50"/>
    <mergeCell ref="G52:H52"/>
    <mergeCell ref="G53:H53"/>
    <mergeCell ref="D42:F42"/>
    <mergeCell ref="D45:F45"/>
    <mergeCell ref="D46:F46"/>
    <mergeCell ref="D47:F47"/>
    <mergeCell ref="D48:F48"/>
    <mergeCell ref="D49:F49"/>
    <mergeCell ref="G35:H35"/>
    <mergeCell ref="G36:H36"/>
    <mergeCell ref="G46:H46"/>
    <mergeCell ref="G40:H40"/>
    <mergeCell ref="G39:H39"/>
    <mergeCell ref="G47:H47"/>
    <mergeCell ref="G38:H38"/>
    <mergeCell ref="G44:H44"/>
    <mergeCell ref="G45:H45"/>
    <mergeCell ref="G43:H43"/>
    <mergeCell ref="G41:H41"/>
    <mergeCell ref="G37:H37"/>
    <mergeCell ref="G42:H42"/>
    <mergeCell ref="G27:H27"/>
    <mergeCell ref="G28:H28"/>
  </mergeCells>
  <phoneticPr fontId="3" type="noConversion"/>
  <conditionalFormatting sqref="D9 D10:F53">
    <cfRule type="expression" dxfId="42" priority="23" stopIfTrue="1">
      <formula>AND(A9="",J9&gt;0)</formula>
    </cfRule>
  </conditionalFormatting>
  <conditionalFormatting sqref="G57:I57">
    <cfRule type="cellIs" dxfId="41" priority="20" stopIfTrue="1" operator="equal">
      <formula>"TAX RATE NOT FILLED IN"</formula>
    </cfRule>
  </conditionalFormatting>
  <conditionalFormatting sqref="H56:I56">
    <cfRule type="cellIs" dxfId="40" priority="19" stopIfTrue="1" operator="equal">
      <formula>"TAX NOT FILLED IN"</formula>
    </cfRule>
  </conditionalFormatting>
  <dataValidations count="1">
    <dataValidation type="decimal" allowBlank="1" showInputMessage="1" showErrorMessage="1" sqref="L9:L53" xr:uid="{E27A8B02-F91C-4F8D-95CD-7084F57C9AFB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43"/>
  </sheetPr>
  <dimension ref="A1:O57"/>
  <sheetViews>
    <sheetView topLeftCell="A12" workbookViewId="0">
      <selection activeCell="L9" sqref="L9:L53"/>
    </sheetView>
  </sheetViews>
  <sheetFormatPr defaultRowHeight="12.75"/>
  <cols>
    <col min="3" max="3" width="13.7109375" customWidth="1"/>
    <col min="4" max="4" width="21.5703125" customWidth="1"/>
    <col min="5" max="5" width="8.85546875" customWidth="1"/>
    <col min="6" max="6" width="15.140625" customWidth="1"/>
    <col min="9" max="9" width="16.140625" customWidth="1"/>
    <col min="10" max="10" width="13.85546875" customWidth="1"/>
    <col min="11" max="11" width="13.5703125" customWidth="1"/>
    <col min="14" max="14" width="8.28515625" customWidth="1"/>
    <col min="15" max="15" width="14.5703125" customWidth="1"/>
  </cols>
  <sheetData>
    <row r="1" spans="1:15" ht="18">
      <c r="A1" s="2"/>
      <c r="B1" s="2"/>
      <c r="E1" s="16" t="s">
        <v>38</v>
      </c>
    </row>
    <row r="2" spans="1:15">
      <c r="A2" s="2"/>
      <c r="B2" s="2"/>
    </row>
    <row r="3" spans="1:15">
      <c r="A3" s="2"/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1'!T4="","",'Labor 1'!T4)</f>
        <v/>
      </c>
      <c r="J3" s="2" t="s">
        <v>203</v>
      </c>
    </row>
    <row r="4" spans="1:15">
      <c r="A4" s="2"/>
      <c r="B4" s="2"/>
      <c r="J4" s="2" t="s">
        <v>42</v>
      </c>
      <c r="K4" s="256"/>
    </row>
    <row r="5" spans="1:15">
      <c r="A5" s="2"/>
      <c r="B5" s="1" t="s">
        <v>43</v>
      </c>
      <c r="C5" s="379" t="str">
        <f>IF('Labor 1'!C6:H6="","",'Labor 1'!C6:H6)</f>
        <v/>
      </c>
      <c r="D5" s="379"/>
      <c r="E5" s="1" t="s">
        <v>44</v>
      </c>
      <c r="F5" s="176">
        <v>4</v>
      </c>
      <c r="G5" s="2" t="s">
        <v>2</v>
      </c>
      <c r="H5" s="180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8" t="s">
        <v>45</v>
      </c>
      <c r="B7" s="427" t="s">
        <v>46</v>
      </c>
      <c r="C7" s="428"/>
      <c r="D7" s="427" t="s">
        <v>3</v>
      </c>
      <c r="E7" s="429"/>
      <c r="F7" s="428"/>
      <c r="G7" s="427" t="s">
        <v>47</v>
      </c>
      <c r="H7" s="428"/>
      <c r="I7" s="18" t="s">
        <v>15</v>
      </c>
      <c r="J7" s="166" t="s">
        <v>48</v>
      </c>
      <c r="K7" s="5" t="s">
        <v>49</v>
      </c>
      <c r="L7" s="173" t="s">
        <v>193</v>
      </c>
      <c r="M7" s="5" t="s">
        <v>50</v>
      </c>
      <c r="N7" s="5" t="s">
        <v>298</v>
      </c>
      <c r="O7" s="5" t="s">
        <v>101</v>
      </c>
    </row>
    <row r="8" spans="1:15">
      <c r="A8" s="19"/>
      <c r="B8" s="430"/>
      <c r="C8" s="431"/>
      <c r="D8" s="430"/>
      <c r="E8" s="377"/>
      <c r="F8" s="431"/>
      <c r="G8" s="430" t="s">
        <v>51</v>
      </c>
      <c r="H8" s="431"/>
      <c r="I8" s="19"/>
      <c r="J8" s="166" t="s">
        <v>51</v>
      </c>
      <c r="K8" s="5" t="s">
        <v>51</v>
      </c>
      <c r="L8" s="4"/>
      <c r="M8" s="4"/>
      <c r="O8" s="21"/>
    </row>
    <row r="9" spans="1:15">
      <c r="A9" s="169"/>
      <c r="B9" s="426"/>
      <c r="C9" s="425"/>
      <c r="D9" s="432"/>
      <c r="E9" s="433"/>
      <c r="F9" s="434"/>
      <c r="G9" s="435">
        <f>IF(A9="",0,IF(O9=0,0,(O9/A9)/M9))</f>
        <v>0</v>
      </c>
      <c r="H9" s="436"/>
      <c r="I9" s="191">
        <f>IF(A9="",1*G9,A9*G9)</f>
        <v>0</v>
      </c>
      <c r="J9" s="27"/>
      <c r="K9" s="196">
        <f>K4*J9</f>
        <v>0</v>
      </c>
      <c r="L9" s="309"/>
      <c r="M9" s="199">
        <f>1-L9</f>
        <v>1</v>
      </c>
      <c r="N9" s="297"/>
      <c r="O9" s="196">
        <f>(J9+K9)*A9</f>
        <v>0</v>
      </c>
    </row>
    <row r="10" spans="1:15">
      <c r="A10" s="169"/>
      <c r="B10" s="424"/>
      <c r="C10" s="425"/>
      <c r="D10" s="418"/>
      <c r="E10" s="418"/>
      <c r="F10" s="418"/>
      <c r="G10" s="435">
        <f t="shared" ref="G10:G53" si="0">IF(A10="",0,IF(O10=0,0,(O10/A10)/M10))</f>
        <v>0</v>
      </c>
      <c r="H10" s="436"/>
      <c r="I10" s="191">
        <f t="shared" ref="I10:I53" si="1">IF(A10="",1*G10,A10*G10)</f>
        <v>0</v>
      </c>
      <c r="J10" s="27"/>
      <c r="K10" s="196">
        <f>J10*K4</f>
        <v>0</v>
      </c>
      <c r="L10" s="309"/>
      <c r="M10" s="199">
        <f t="shared" ref="M10:M53" si="2">1-L10</f>
        <v>1</v>
      </c>
      <c r="N10" s="297"/>
      <c r="O10" s="196">
        <f t="shared" ref="O10:O53" si="3">(J10+K10)*A10</f>
        <v>0</v>
      </c>
    </row>
    <row r="11" spans="1:15">
      <c r="A11" s="169"/>
      <c r="B11" s="424"/>
      <c r="C11" s="425"/>
      <c r="D11" s="418"/>
      <c r="E11" s="418"/>
      <c r="F11" s="418"/>
      <c r="G11" s="435">
        <f t="shared" si="0"/>
        <v>0</v>
      </c>
      <c r="H11" s="436"/>
      <c r="I11" s="192">
        <f t="shared" si="1"/>
        <v>0</v>
      </c>
      <c r="J11" s="27"/>
      <c r="K11" s="196">
        <f>J11*K4</f>
        <v>0</v>
      </c>
      <c r="L11" s="309"/>
      <c r="M11" s="199">
        <f t="shared" si="2"/>
        <v>1</v>
      </c>
      <c r="N11" s="297"/>
      <c r="O11" s="196">
        <f t="shared" si="3"/>
        <v>0</v>
      </c>
    </row>
    <row r="12" spans="1:15">
      <c r="A12" s="169"/>
      <c r="B12" s="424"/>
      <c r="C12" s="425"/>
      <c r="D12" s="418"/>
      <c r="E12" s="418"/>
      <c r="F12" s="418"/>
      <c r="G12" s="435">
        <f t="shared" si="0"/>
        <v>0</v>
      </c>
      <c r="H12" s="436"/>
      <c r="I12" s="192">
        <f t="shared" si="1"/>
        <v>0</v>
      </c>
      <c r="J12" s="27"/>
      <c r="K12" s="196">
        <f>J12*K4</f>
        <v>0</v>
      </c>
      <c r="L12" s="309"/>
      <c r="M12" s="199">
        <f t="shared" si="2"/>
        <v>1</v>
      </c>
      <c r="N12" s="297"/>
      <c r="O12" s="196">
        <f t="shared" si="3"/>
        <v>0</v>
      </c>
    </row>
    <row r="13" spans="1:15">
      <c r="A13" s="169"/>
      <c r="B13" s="424"/>
      <c r="C13" s="425"/>
      <c r="D13" s="418"/>
      <c r="E13" s="418"/>
      <c r="F13" s="418"/>
      <c r="G13" s="435">
        <f t="shared" si="0"/>
        <v>0</v>
      </c>
      <c r="H13" s="436"/>
      <c r="I13" s="192">
        <f t="shared" si="1"/>
        <v>0</v>
      </c>
      <c r="J13" s="27"/>
      <c r="K13" s="196">
        <f>J13*K4</f>
        <v>0</v>
      </c>
      <c r="L13" s="309"/>
      <c r="M13" s="199">
        <f t="shared" si="2"/>
        <v>1</v>
      </c>
      <c r="N13" s="297"/>
      <c r="O13" s="196">
        <f t="shared" si="3"/>
        <v>0</v>
      </c>
    </row>
    <row r="14" spans="1:15">
      <c r="A14" s="169"/>
      <c r="B14" s="424"/>
      <c r="C14" s="425"/>
      <c r="D14" s="418"/>
      <c r="E14" s="418"/>
      <c r="F14" s="418"/>
      <c r="G14" s="435">
        <f t="shared" si="0"/>
        <v>0</v>
      </c>
      <c r="H14" s="436"/>
      <c r="I14" s="192">
        <f t="shared" si="1"/>
        <v>0</v>
      </c>
      <c r="J14" s="27"/>
      <c r="K14" s="196">
        <f>J14*K4</f>
        <v>0</v>
      </c>
      <c r="L14" s="309"/>
      <c r="M14" s="199">
        <f t="shared" si="2"/>
        <v>1</v>
      </c>
      <c r="N14" s="297"/>
      <c r="O14" s="196">
        <f t="shared" si="3"/>
        <v>0</v>
      </c>
    </row>
    <row r="15" spans="1:15">
      <c r="A15" s="169"/>
      <c r="B15" s="424"/>
      <c r="C15" s="425"/>
      <c r="D15" s="418"/>
      <c r="E15" s="418"/>
      <c r="F15" s="418"/>
      <c r="G15" s="435">
        <f t="shared" si="0"/>
        <v>0</v>
      </c>
      <c r="H15" s="436"/>
      <c r="I15" s="192">
        <f t="shared" si="1"/>
        <v>0</v>
      </c>
      <c r="J15" s="27"/>
      <c r="K15" s="196">
        <f>J15*K4</f>
        <v>0</v>
      </c>
      <c r="L15" s="309"/>
      <c r="M15" s="199">
        <f t="shared" si="2"/>
        <v>1</v>
      </c>
      <c r="N15" s="297"/>
      <c r="O15" s="196">
        <f t="shared" si="3"/>
        <v>0</v>
      </c>
    </row>
    <row r="16" spans="1:15">
      <c r="A16" s="169"/>
      <c r="B16" s="424"/>
      <c r="C16" s="425"/>
      <c r="D16" s="418"/>
      <c r="E16" s="418"/>
      <c r="F16" s="418"/>
      <c r="G16" s="435">
        <f t="shared" si="0"/>
        <v>0</v>
      </c>
      <c r="H16" s="436"/>
      <c r="I16" s="192">
        <f t="shared" si="1"/>
        <v>0</v>
      </c>
      <c r="J16" s="27"/>
      <c r="K16" s="196">
        <f>J16*K4</f>
        <v>0</v>
      </c>
      <c r="L16" s="309"/>
      <c r="M16" s="199">
        <f t="shared" si="2"/>
        <v>1</v>
      </c>
      <c r="N16" s="297"/>
      <c r="O16" s="196">
        <f t="shared" si="3"/>
        <v>0</v>
      </c>
    </row>
    <row r="17" spans="1:15">
      <c r="A17" s="169"/>
      <c r="B17" s="424"/>
      <c r="C17" s="425"/>
      <c r="D17" s="418"/>
      <c r="E17" s="418"/>
      <c r="F17" s="418"/>
      <c r="G17" s="435">
        <f t="shared" si="0"/>
        <v>0</v>
      </c>
      <c r="H17" s="436"/>
      <c r="I17" s="192">
        <f t="shared" si="1"/>
        <v>0</v>
      </c>
      <c r="J17" s="27"/>
      <c r="K17" s="196">
        <f>J17*K4</f>
        <v>0</v>
      </c>
      <c r="L17" s="309"/>
      <c r="M17" s="199">
        <f t="shared" si="2"/>
        <v>1</v>
      </c>
      <c r="N17" s="297"/>
      <c r="O17" s="196">
        <f t="shared" si="3"/>
        <v>0</v>
      </c>
    </row>
    <row r="18" spans="1:15">
      <c r="A18" s="169"/>
      <c r="B18" s="424"/>
      <c r="C18" s="425"/>
      <c r="D18" s="418"/>
      <c r="E18" s="418"/>
      <c r="F18" s="418"/>
      <c r="G18" s="435">
        <f t="shared" si="0"/>
        <v>0</v>
      </c>
      <c r="H18" s="436"/>
      <c r="I18" s="192">
        <f t="shared" si="1"/>
        <v>0</v>
      </c>
      <c r="J18" s="27"/>
      <c r="K18" s="196">
        <f>J18*K4</f>
        <v>0</v>
      </c>
      <c r="L18" s="309"/>
      <c r="M18" s="199">
        <f t="shared" si="2"/>
        <v>1</v>
      </c>
      <c r="N18" s="297"/>
      <c r="O18" s="196">
        <f t="shared" si="3"/>
        <v>0</v>
      </c>
    </row>
    <row r="19" spans="1:15">
      <c r="A19" s="169"/>
      <c r="B19" s="424"/>
      <c r="C19" s="425"/>
      <c r="D19" s="418"/>
      <c r="E19" s="418"/>
      <c r="F19" s="418"/>
      <c r="G19" s="435">
        <f t="shared" si="0"/>
        <v>0</v>
      </c>
      <c r="H19" s="436"/>
      <c r="I19" s="192">
        <f t="shared" si="1"/>
        <v>0</v>
      </c>
      <c r="J19" s="27"/>
      <c r="K19" s="196">
        <f>J19*K4</f>
        <v>0</v>
      </c>
      <c r="L19" s="309"/>
      <c r="M19" s="199">
        <f t="shared" si="2"/>
        <v>1</v>
      </c>
      <c r="N19" s="297"/>
      <c r="O19" s="196">
        <f t="shared" si="3"/>
        <v>0</v>
      </c>
    </row>
    <row r="20" spans="1:15">
      <c r="A20" s="169"/>
      <c r="B20" s="424"/>
      <c r="C20" s="425"/>
      <c r="D20" s="418"/>
      <c r="E20" s="418"/>
      <c r="F20" s="418"/>
      <c r="G20" s="435">
        <f t="shared" si="0"/>
        <v>0</v>
      </c>
      <c r="H20" s="436"/>
      <c r="I20" s="192">
        <f t="shared" si="1"/>
        <v>0</v>
      </c>
      <c r="J20" s="27"/>
      <c r="K20" s="196">
        <f>J20*K4</f>
        <v>0</v>
      </c>
      <c r="L20" s="310"/>
      <c r="M20" s="199">
        <f t="shared" si="2"/>
        <v>1</v>
      </c>
      <c r="N20" s="297"/>
      <c r="O20" s="196">
        <f t="shared" si="3"/>
        <v>0</v>
      </c>
    </row>
    <row r="21" spans="1:15">
      <c r="A21" s="169"/>
      <c r="B21" s="424"/>
      <c r="C21" s="425"/>
      <c r="D21" s="418"/>
      <c r="E21" s="418"/>
      <c r="F21" s="418"/>
      <c r="G21" s="435">
        <f t="shared" si="0"/>
        <v>0</v>
      </c>
      <c r="H21" s="436"/>
      <c r="I21" s="192">
        <f t="shared" si="1"/>
        <v>0</v>
      </c>
      <c r="J21" s="27"/>
      <c r="K21" s="196">
        <f>J21*K4</f>
        <v>0</v>
      </c>
      <c r="L21" s="310"/>
      <c r="M21" s="199">
        <f t="shared" si="2"/>
        <v>1</v>
      </c>
      <c r="N21" s="297"/>
      <c r="O21" s="196">
        <f t="shared" si="3"/>
        <v>0</v>
      </c>
    </row>
    <row r="22" spans="1:15">
      <c r="A22" s="169"/>
      <c r="B22" s="424"/>
      <c r="C22" s="425"/>
      <c r="D22" s="418"/>
      <c r="E22" s="418"/>
      <c r="F22" s="418"/>
      <c r="G22" s="435">
        <f t="shared" si="0"/>
        <v>0</v>
      </c>
      <c r="H22" s="436"/>
      <c r="I22" s="192">
        <f t="shared" si="1"/>
        <v>0</v>
      </c>
      <c r="J22" s="27"/>
      <c r="K22" s="196">
        <f>J22*K4</f>
        <v>0</v>
      </c>
      <c r="L22" s="310"/>
      <c r="M22" s="199">
        <f t="shared" si="2"/>
        <v>1</v>
      </c>
      <c r="N22" s="297"/>
      <c r="O22" s="196">
        <f t="shared" si="3"/>
        <v>0</v>
      </c>
    </row>
    <row r="23" spans="1:15">
      <c r="A23" s="169"/>
      <c r="B23" s="424"/>
      <c r="C23" s="425"/>
      <c r="D23" s="418"/>
      <c r="E23" s="418"/>
      <c r="F23" s="418"/>
      <c r="G23" s="435">
        <f t="shared" si="0"/>
        <v>0</v>
      </c>
      <c r="H23" s="436"/>
      <c r="I23" s="192">
        <f t="shared" si="1"/>
        <v>0</v>
      </c>
      <c r="J23" s="27"/>
      <c r="K23" s="196">
        <f>J23*K4</f>
        <v>0</v>
      </c>
      <c r="L23" s="310"/>
      <c r="M23" s="199">
        <f t="shared" si="2"/>
        <v>1</v>
      </c>
      <c r="N23" s="297"/>
      <c r="O23" s="196">
        <f t="shared" si="3"/>
        <v>0</v>
      </c>
    </row>
    <row r="24" spans="1:15">
      <c r="A24" s="169"/>
      <c r="B24" s="424"/>
      <c r="C24" s="425"/>
      <c r="D24" s="418"/>
      <c r="E24" s="418"/>
      <c r="F24" s="418"/>
      <c r="G24" s="435">
        <f t="shared" si="0"/>
        <v>0</v>
      </c>
      <c r="H24" s="436"/>
      <c r="I24" s="192">
        <f t="shared" si="1"/>
        <v>0</v>
      </c>
      <c r="J24" s="27"/>
      <c r="K24" s="196">
        <f>J24*K4</f>
        <v>0</v>
      </c>
      <c r="L24" s="310"/>
      <c r="M24" s="199">
        <f t="shared" si="2"/>
        <v>1</v>
      </c>
      <c r="N24" s="297"/>
      <c r="O24" s="196">
        <f t="shared" si="3"/>
        <v>0</v>
      </c>
    </row>
    <row r="25" spans="1:15">
      <c r="A25" s="169"/>
      <c r="B25" s="424"/>
      <c r="C25" s="425"/>
      <c r="D25" s="418"/>
      <c r="E25" s="418"/>
      <c r="F25" s="418"/>
      <c r="G25" s="435">
        <f t="shared" si="0"/>
        <v>0</v>
      </c>
      <c r="H25" s="436"/>
      <c r="I25" s="192">
        <f t="shared" si="1"/>
        <v>0</v>
      </c>
      <c r="J25" s="27"/>
      <c r="K25" s="196">
        <f>J25*K4</f>
        <v>0</v>
      </c>
      <c r="L25" s="310"/>
      <c r="M25" s="199">
        <f t="shared" si="2"/>
        <v>1</v>
      </c>
      <c r="N25" s="297"/>
      <c r="O25" s="196">
        <f t="shared" si="3"/>
        <v>0</v>
      </c>
    </row>
    <row r="26" spans="1:15">
      <c r="A26" s="169"/>
      <c r="B26" s="424"/>
      <c r="C26" s="425"/>
      <c r="D26" s="418"/>
      <c r="E26" s="418"/>
      <c r="F26" s="418"/>
      <c r="G26" s="435">
        <f t="shared" si="0"/>
        <v>0</v>
      </c>
      <c r="H26" s="436"/>
      <c r="I26" s="192">
        <f t="shared" si="1"/>
        <v>0</v>
      </c>
      <c r="J26" s="27"/>
      <c r="K26" s="196">
        <f>J26*K4</f>
        <v>0</v>
      </c>
      <c r="L26" s="310"/>
      <c r="M26" s="199">
        <f t="shared" si="2"/>
        <v>1</v>
      </c>
      <c r="N26" s="297"/>
      <c r="O26" s="196">
        <f t="shared" si="3"/>
        <v>0</v>
      </c>
    </row>
    <row r="27" spans="1:15">
      <c r="A27" s="169"/>
      <c r="B27" s="424"/>
      <c r="C27" s="425"/>
      <c r="D27" s="418"/>
      <c r="E27" s="418"/>
      <c r="F27" s="418"/>
      <c r="G27" s="435">
        <f t="shared" si="0"/>
        <v>0</v>
      </c>
      <c r="H27" s="436"/>
      <c r="I27" s="192">
        <f t="shared" si="1"/>
        <v>0</v>
      </c>
      <c r="J27" s="27"/>
      <c r="K27" s="196">
        <f>J27*K4</f>
        <v>0</v>
      </c>
      <c r="L27" s="310"/>
      <c r="M27" s="199">
        <f t="shared" si="2"/>
        <v>1</v>
      </c>
      <c r="N27" s="297"/>
      <c r="O27" s="196">
        <f t="shared" si="3"/>
        <v>0</v>
      </c>
    </row>
    <row r="28" spans="1:15">
      <c r="A28" s="169"/>
      <c r="B28" s="424"/>
      <c r="C28" s="425"/>
      <c r="D28" s="418"/>
      <c r="E28" s="418"/>
      <c r="F28" s="418"/>
      <c r="G28" s="435">
        <f t="shared" si="0"/>
        <v>0</v>
      </c>
      <c r="H28" s="436"/>
      <c r="I28" s="192">
        <f t="shared" si="1"/>
        <v>0</v>
      </c>
      <c r="J28" s="27"/>
      <c r="K28" s="196">
        <f>J28*K4</f>
        <v>0</v>
      </c>
      <c r="L28" s="310"/>
      <c r="M28" s="199">
        <f t="shared" si="2"/>
        <v>1</v>
      </c>
      <c r="N28" s="297"/>
      <c r="O28" s="196">
        <f t="shared" si="3"/>
        <v>0</v>
      </c>
    </row>
    <row r="29" spans="1:15">
      <c r="A29" s="169"/>
      <c r="B29" s="321"/>
      <c r="C29" s="425"/>
      <c r="D29" s="438"/>
      <c r="E29" s="418"/>
      <c r="F29" s="418"/>
      <c r="G29" s="435">
        <f t="shared" si="0"/>
        <v>0</v>
      </c>
      <c r="H29" s="436"/>
      <c r="I29" s="192">
        <f t="shared" si="1"/>
        <v>0</v>
      </c>
      <c r="J29" s="27"/>
      <c r="K29" s="196">
        <f>J29*K4</f>
        <v>0</v>
      </c>
      <c r="L29" s="310"/>
      <c r="M29" s="199">
        <f t="shared" si="2"/>
        <v>1</v>
      </c>
      <c r="N29" s="297"/>
      <c r="O29" s="196">
        <f t="shared" si="3"/>
        <v>0</v>
      </c>
    </row>
    <row r="30" spans="1:15">
      <c r="A30" s="169"/>
      <c r="B30" s="424"/>
      <c r="C30" s="425"/>
      <c r="D30" s="418"/>
      <c r="E30" s="418"/>
      <c r="F30" s="418"/>
      <c r="G30" s="435">
        <f t="shared" si="0"/>
        <v>0</v>
      </c>
      <c r="H30" s="436"/>
      <c r="I30" s="192">
        <f t="shared" si="1"/>
        <v>0</v>
      </c>
      <c r="J30" s="27"/>
      <c r="K30" s="196">
        <f>J30*K4</f>
        <v>0</v>
      </c>
      <c r="L30" s="310"/>
      <c r="M30" s="199">
        <f t="shared" si="2"/>
        <v>1</v>
      </c>
      <c r="N30" s="297"/>
      <c r="O30" s="196">
        <f t="shared" si="3"/>
        <v>0</v>
      </c>
    </row>
    <row r="31" spans="1:15">
      <c r="A31" s="169"/>
      <c r="B31" s="424"/>
      <c r="C31" s="425"/>
      <c r="D31" s="418"/>
      <c r="E31" s="418"/>
      <c r="F31" s="418"/>
      <c r="G31" s="435">
        <f t="shared" si="0"/>
        <v>0</v>
      </c>
      <c r="H31" s="436"/>
      <c r="I31" s="192">
        <f t="shared" si="1"/>
        <v>0</v>
      </c>
      <c r="J31" s="27"/>
      <c r="K31" s="196">
        <f>J31*K4</f>
        <v>0</v>
      </c>
      <c r="L31" s="310"/>
      <c r="M31" s="199">
        <f t="shared" si="2"/>
        <v>1</v>
      </c>
      <c r="N31" s="297"/>
      <c r="O31" s="196">
        <f t="shared" si="3"/>
        <v>0</v>
      </c>
    </row>
    <row r="32" spans="1:15">
      <c r="A32" s="169"/>
      <c r="B32" s="424"/>
      <c r="C32" s="425"/>
      <c r="D32" s="418"/>
      <c r="E32" s="418"/>
      <c r="F32" s="418"/>
      <c r="G32" s="435">
        <f t="shared" si="0"/>
        <v>0</v>
      </c>
      <c r="H32" s="436"/>
      <c r="I32" s="192">
        <f t="shared" si="1"/>
        <v>0</v>
      </c>
      <c r="J32" s="27"/>
      <c r="K32" s="196">
        <f>J32*K4</f>
        <v>0</v>
      </c>
      <c r="L32" s="310"/>
      <c r="M32" s="199">
        <f t="shared" si="2"/>
        <v>1</v>
      </c>
      <c r="N32" s="297"/>
      <c r="O32" s="196">
        <f t="shared" si="3"/>
        <v>0</v>
      </c>
    </row>
    <row r="33" spans="1:15">
      <c r="A33" s="169"/>
      <c r="B33" s="424"/>
      <c r="C33" s="425"/>
      <c r="D33" s="418"/>
      <c r="E33" s="418"/>
      <c r="F33" s="418"/>
      <c r="G33" s="435">
        <f t="shared" si="0"/>
        <v>0</v>
      </c>
      <c r="H33" s="436"/>
      <c r="I33" s="192">
        <f t="shared" si="1"/>
        <v>0</v>
      </c>
      <c r="J33" s="27"/>
      <c r="K33" s="196">
        <f>J33*K4</f>
        <v>0</v>
      </c>
      <c r="L33" s="310"/>
      <c r="M33" s="199">
        <f t="shared" si="2"/>
        <v>1</v>
      </c>
      <c r="N33" s="297"/>
      <c r="O33" s="196">
        <f t="shared" si="3"/>
        <v>0</v>
      </c>
    </row>
    <row r="34" spans="1:15">
      <c r="A34" s="169"/>
      <c r="B34" s="424"/>
      <c r="C34" s="425"/>
      <c r="D34" s="418"/>
      <c r="E34" s="418"/>
      <c r="F34" s="418"/>
      <c r="G34" s="435">
        <f t="shared" si="0"/>
        <v>0</v>
      </c>
      <c r="H34" s="436"/>
      <c r="I34" s="192">
        <f t="shared" si="1"/>
        <v>0</v>
      </c>
      <c r="J34" s="27"/>
      <c r="K34" s="196">
        <f>J34*K4</f>
        <v>0</v>
      </c>
      <c r="L34" s="310"/>
      <c r="M34" s="199">
        <f t="shared" si="2"/>
        <v>1</v>
      </c>
      <c r="N34" s="297"/>
      <c r="O34" s="196">
        <f t="shared" si="3"/>
        <v>0</v>
      </c>
    </row>
    <row r="35" spans="1:15">
      <c r="A35" s="169"/>
      <c r="B35" s="424"/>
      <c r="C35" s="425"/>
      <c r="D35" s="418"/>
      <c r="E35" s="418"/>
      <c r="F35" s="418"/>
      <c r="G35" s="435">
        <f t="shared" si="0"/>
        <v>0</v>
      </c>
      <c r="H35" s="436"/>
      <c r="I35" s="192">
        <f t="shared" si="1"/>
        <v>0</v>
      </c>
      <c r="J35" s="27"/>
      <c r="K35" s="196">
        <f>J35*K4</f>
        <v>0</v>
      </c>
      <c r="L35" s="310"/>
      <c r="M35" s="199">
        <f t="shared" si="2"/>
        <v>1</v>
      </c>
      <c r="N35" s="297"/>
      <c r="O35" s="196">
        <f t="shared" si="3"/>
        <v>0</v>
      </c>
    </row>
    <row r="36" spans="1:15">
      <c r="A36" s="169"/>
      <c r="B36" s="424"/>
      <c r="C36" s="425"/>
      <c r="D36" s="418"/>
      <c r="E36" s="418"/>
      <c r="F36" s="418"/>
      <c r="G36" s="435">
        <f t="shared" si="0"/>
        <v>0</v>
      </c>
      <c r="H36" s="436"/>
      <c r="I36" s="192">
        <f t="shared" si="1"/>
        <v>0</v>
      </c>
      <c r="J36" s="27"/>
      <c r="K36" s="196">
        <f>J36*K4</f>
        <v>0</v>
      </c>
      <c r="L36" s="310"/>
      <c r="M36" s="199">
        <f t="shared" si="2"/>
        <v>1</v>
      </c>
      <c r="N36" s="297"/>
      <c r="O36" s="196">
        <f t="shared" si="3"/>
        <v>0</v>
      </c>
    </row>
    <row r="37" spans="1:15">
      <c r="A37" s="169"/>
      <c r="B37" s="424"/>
      <c r="C37" s="425"/>
      <c r="D37" s="418"/>
      <c r="E37" s="418"/>
      <c r="F37" s="418"/>
      <c r="G37" s="435">
        <f t="shared" si="0"/>
        <v>0</v>
      </c>
      <c r="H37" s="436"/>
      <c r="I37" s="192">
        <f t="shared" si="1"/>
        <v>0</v>
      </c>
      <c r="J37" s="27"/>
      <c r="K37" s="196">
        <f>J37*K4</f>
        <v>0</v>
      </c>
      <c r="L37" s="310"/>
      <c r="M37" s="199">
        <f t="shared" si="2"/>
        <v>1</v>
      </c>
      <c r="N37" s="297"/>
      <c r="O37" s="196">
        <f t="shared" si="3"/>
        <v>0</v>
      </c>
    </row>
    <row r="38" spans="1:15">
      <c r="A38" s="169"/>
      <c r="B38" s="424"/>
      <c r="C38" s="425"/>
      <c r="D38" s="418"/>
      <c r="E38" s="418"/>
      <c r="F38" s="418"/>
      <c r="G38" s="435">
        <f t="shared" si="0"/>
        <v>0</v>
      </c>
      <c r="H38" s="436"/>
      <c r="I38" s="192">
        <f t="shared" si="1"/>
        <v>0</v>
      </c>
      <c r="J38" s="27"/>
      <c r="K38" s="196">
        <f>J38*K4</f>
        <v>0</v>
      </c>
      <c r="L38" s="310"/>
      <c r="M38" s="199">
        <f t="shared" si="2"/>
        <v>1</v>
      </c>
      <c r="N38" s="297"/>
      <c r="O38" s="196">
        <f t="shared" si="3"/>
        <v>0</v>
      </c>
    </row>
    <row r="39" spans="1:15">
      <c r="A39" s="169"/>
      <c r="B39" s="424"/>
      <c r="C39" s="425"/>
      <c r="D39" s="418"/>
      <c r="E39" s="418"/>
      <c r="F39" s="418"/>
      <c r="G39" s="435">
        <f t="shared" si="0"/>
        <v>0</v>
      </c>
      <c r="H39" s="436"/>
      <c r="I39" s="192">
        <f t="shared" si="1"/>
        <v>0</v>
      </c>
      <c r="J39" s="27"/>
      <c r="K39" s="196">
        <f>J39*K4</f>
        <v>0</v>
      </c>
      <c r="L39" s="310"/>
      <c r="M39" s="199">
        <f t="shared" si="2"/>
        <v>1</v>
      </c>
      <c r="N39" s="297"/>
      <c r="O39" s="196">
        <f t="shared" si="3"/>
        <v>0</v>
      </c>
    </row>
    <row r="40" spans="1:15">
      <c r="A40" s="169"/>
      <c r="B40" s="424"/>
      <c r="C40" s="425"/>
      <c r="D40" s="418"/>
      <c r="E40" s="418"/>
      <c r="F40" s="418"/>
      <c r="G40" s="435">
        <f t="shared" si="0"/>
        <v>0</v>
      </c>
      <c r="H40" s="436"/>
      <c r="I40" s="192">
        <f t="shared" si="1"/>
        <v>0</v>
      </c>
      <c r="J40" s="27"/>
      <c r="K40" s="196">
        <f>J40*K4</f>
        <v>0</v>
      </c>
      <c r="L40" s="310"/>
      <c r="M40" s="199">
        <f t="shared" si="2"/>
        <v>1</v>
      </c>
      <c r="N40" s="297"/>
      <c r="O40" s="196">
        <f t="shared" si="3"/>
        <v>0</v>
      </c>
    </row>
    <row r="41" spans="1:15">
      <c r="A41" s="169"/>
      <c r="B41" s="424"/>
      <c r="C41" s="425"/>
      <c r="D41" s="418"/>
      <c r="E41" s="418"/>
      <c r="F41" s="418"/>
      <c r="G41" s="435">
        <f t="shared" si="0"/>
        <v>0</v>
      </c>
      <c r="H41" s="436"/>
      <c r="I41" s="192">
        <f t="shared" si="1"/>
        <v>0</v>
      </c>
      <c r="J41" s="27"/>
      <c r="K41" s="196">
        <f>J41*K4</f>
        <v>0</v>
      </c>
      <c r="L41" s="310"/>
      <c r="M41" s="199">
        <f t="shared" si="2"/>
        <v>1</v>
      </c>
      <c r="N41" s="297"/>
      <c r="O41" s="196">
        <f t="shared" si="3"/>
        <v>0</v>
      </c>
    </row>
    <row r="42" spans="1:15">
      <c r="A42" s="169"/>
      <c r="B42" s="424"/>
      <c r="C42" s="425"/>
      <c r="D42" s="418"/>
      <c r="E42" s="418"/>
      <c r="F42" s="418"/>
      <c r="G42" s="435">
        <f t="shared" si="0"/>
        <v>0</v>
      </c>
      <c r="H42" s="436"/>
      <c r="I42" s="192">
        <f t="shared" si="1"/>
        <v>0</v>
      </c>
      <c r="J42" s="27"/>
      <c r="K42" s="196">
        <f>J42*K4</f>
        <v>0</v>
      </c>
      <c r="L42" s="310"/>
      <c r="M42" s="199">
        <f t="shared" si="2"/>
        <v>1</v>
      </c>
      <c r="N42" s="297"/>
      <c r="O42" s="196">
        <f t="shared" si="3"/>
        <v>0</v>
      </c>
    </row>
    <row r="43" spans="1:15">
      <c r="A43" s="169"/>
      <c r="B43" s="424"/>
      <c r="C43" s="425"/>
      <c r="D43" s="418"/>
      <c r="E43" s="418"/>
      <c r="F43" s="418"/>
      <c r="G43" s="435">
        <f t="shared" si="0"/>
        <v>0</v>
      </c>
      <c r="H43" s="436"/>
      <c r="I43" s="192">
        <f t="shared" si="1"/>
        <v>0</v>
      </c>
      <c r="J43" s="27"/>
      <c r="K43" s="196">
        <f>J43*K4</f>
        <v>0</v>
      </c>
      <c r="L43" s="310"/>
      <c r="M43" s="199">
        <f t="shared" si="2"/>
        <v>1</v>
      </c>
      <c r="N43" s="297"/>
      <c r="O43" s="196">
        <f t="shared" si="3"/>
        <v>0</v>
      </c>
    </row>
    <row r="44" spans="1:15">
      <c r="A44" s="169"/>
      <c r="B44" s="424"/>
      <c r="C44" s="425"/>
      <c r="D44" s="418"/>
      <c r="E44" s="418"/>
      <c r="F44" s="418"/>
      <c r="G44" s="435">
        <f t="shared" si="0"/>
        <v>0</v>
      </c>
      <c r="H44" s="436"/>
      <c r="I44" s="192">
        <f t="shared" si="1"/>
        <v>0</v>
      </c>
      <c r="J44" s="27"/>
      <c r="K44" s="196">
        <f>J44*K4</f>
        <v>0</v>
      </c>
      <c r="L44" s="310"/>
      <c r="M44" s="199">
        <f t="shared" si="2"/>
        <v>1</v>
      </c>
      <c r="N44" s="297"/>
      <c r="O44" s="196">
        <f t="shared" si="3"/>
        <v>0</v>
      </c>
    </row>
    <row r="45" spans="1:15">
      <c r="A45" s="169"/>
      <c r="B45" s="424"/>
      <c r="C45" s="425"/>
      <c r="D45" s="418"/>
      <c r="E45" s="418"/>
      <c r="F45" s="418"/>
      <c r="G45" s="435">
        <f t="shared" si="0"/>
        <v>0</v>
      </c>
      <c r="H45" s="436"/>
      <c r="I45" s="192">
        <f t="shared" si="1"/>
        <v>0</v>
      </c>
      <c r="J45" s="27"/>
      <c r="K45" s="196">
        <f>J45*K4</f>
        <v>0</v>
      </c>
      <c r="L45" s="310"/>
      <c r="M45" s="199">
        <f t="shared" si="2"/>
        <v>1</v>
      </c>
      <c r="N45" s="297"/>
      <c r="O45" s="196">
        <f t="shared" si="3"/>
        <v>0</v>
      </c>
    </row>
    <row r="46" spans="1:15">
      <c r="A46" s="169"/>
      <c r="B46" s="424"/>
      <c r="C46" s="425"/>
      <c r="D46" s="418"/>
      <c r="E46" s="418"/>
      <c r="F46" s="418"/>
      <c r="G46" s="435">
        <f t="shared" si="0"/>
        <v>0</v>
      </c>
      <c r="H46" s="436"/>
      <c r="I46" s="192">
        <f t="shared" si="1"/>
        <v>0</v>
      </c>
      <c r="J46" s="27"/>
      <c r="K46" s="196">
        <f>J46*K4</f>
        <v>0</v>
      </c>
      <c r="L46" s="310"/>
      <c r="M46" s="199">
        <f t="shared" si="2"/>
        <v>1</v>
      </c>
      <c r="N46" s="297"/>
      <c r="O46" s="196">
        <f t="shared" si="3"/>
        <v>0</v>
      </c>
    </row>
    <row r="47" spans="1:15">
      <c r="A47" s="169"/>
      <c r="B47" s="424"/>
      <c r="C47" s="425"/>
      <c r="D47" s="418"/>
      <c r="E47" s="418"/>
      <c r="F47" s="418"/>
      <c r="G47" s="435">
        <f t="shared" si="0"/>
        <v>0</v>
      </c>
      <c r="H47" s="436"/>
      <c r="I47" s="192">
        <f t="shared" si="1"/>
        <v>0</v>
      </c>
      <c r="J47" s="27"/>
      <c r="K47" s="196">
        <f>J47*K4</f>
        <v>0</v>
      </c>
      <c r="L47" s="310"/>
      <c r="M47" s="199">
        <f t="shared" si="2"/>
        <v>1</v>
      </c>
      <c r="N47" s="297"/>
      <c r="O47" s="196">
        <f t="shared" si="3"/>
        <v>0</v>
      </c>
    </row>
    <row r="48" spans="1:15">
      <c r="A48" s="169"/>
      <c r="B48" s="424"/>
      <c r="C48" s="425"/>
      <c r="D48" s="418"/>
      <c r="E48" s="418"/>
      <c r="F48" s="418"/>
      <c r="G48" s="435">
        <f t="shared" si="0"/>
        <v>0</v>
      </c>
      <c r="H48" s="436"/>
      <c r="I48" s="192">
        <f t="shared" si="1"/>
        <v>0</v>
      </c>
      <c r="J48" s="27"/>
      <c r="K48" s="196">
        <f>J48*K4</f>
        <v>0</v>
      </c>
      <c r="L48" s="310"/>
      <c r="M48" s="199">
        <f t="shared" si="2"/>
        <v>1</v>
      </c>
      <c r="N48" s="297"/>
      <c r="O48" s="196">
        <f t="shared" si="3"/>
        <v>0</v>
      </c>
    </row>
    <row r="49" spans="1:15">
      <c r="A49" s="169"/>
      <c r="B49" s="424"/>
      <c r="C49" s="425"/>
      <c r="D49" s="418"/>
      <c r="E49" s="418"/>
      <c r="F49" s="418"/>
      <c r="G49" s="435">
        <f t="shared" si="0"/>
        <v>0</v>
      </c>
      <c r="H49" s="436"/>
      <c r="I49" s="192">
        <f t="shared" si="1"/>
        <v>0</v>
      </c>
      <c r="J49" s="27"/>
      <c r="K49" s="196">
        <f>J49*K4</f>
        <v>0</v>
      </c>
      <c r="L49" s="310"/>
      <c r="M49" s="199">
        <f t="shared" si="2"/>
        <v>1</v>
      </c>
      <c r="N49" s="297"/>
      <c r="O49" s="196">
        <f t="shared" si="3"/>
        <v>0</v>
      </c>
    </row>
    <row r="50" spans="1:15">
      <c r="A50" s="169"/>
      <c r="B50" s="424"/>
      <c r="C50" s="425"/>
      <c r="D50" s="418"/>
      <c r="E50" s="418"/>
      <c r="F50" s="418"/>
      <c r="G50" s="435">
        <f t="shared" si="0"/>
        <v>0</v>
      </c>
      <c r="H50" s="436"/>
      <c r="I50" s="192">
        <f t="shared" si="1"/>
        <v>0</v>
      </c>
      <c r="J50" s="27"/>
      <c r="K50" s="196">
        <f>J50*K4</f>
        <v>0</v>
      </c>
      <c r="L50" s="310"/>
      <c r="M50" s="199">
        <f t="shared" si="2"/>
        <v>1</v>
      </c>
      <c r="N50" s="297"/>
      <c r="O50" s="196">
        <f t="shared" si="3"/>
        <v>0</v>
      </c>
    </row>
    <row r="51" spans="1:15">
      <c r="A51" s="169"/>
      <c r="B51" s="424"/>
      <c r="C51" s="425"/>
      <c r="D51" s="418"/>
      <c r="E51" s="418"/>
      <c r="F51" s="418"/>
      <c r="G51" s="435">
        <f t="shared" si="0"/>
        <v>0</v>
      </c>
      <c r="H51" s="436"/>
      <c r="I51" s="192">
        <f t="shared" si="1"/>
        <v>0</v>
      </c>
      <c r="J51" s="27"/>
      <c r="K51" s="196">
        <f>J51*K4</f>
        <v>0</v>
      </c>
      <c r="L51" s="310"/>
      <c r="M51" s="199">
        <f t="shared" si="2"/>
        <v>1</v>
      </c>
      <c r="N51" s="297"/>
      <c r="O51" s="196">
        <f t="shared" si="3"/>
        <v>0</v>
      </c>
    </row>
    <row r="52" spans="1:15">
      <c r="A52" s="169"/>
      <c r="B52" s="424"/>
      <c r="C52" s="425"/>
      <c r="D52" s="418"/>
      <c r="E52" s="418"/>
      <c r="F52" s="418"/>
      <c r="G52" s="435">
        <f t="shared" si="0"/>
        <v>0</v>
      </c>
      <c r="H52" s="436"/>
      <c r="I52" s="192">
        <f t="shared" si="1"/>
        <v>0</v>
      </c>
      <c r="J52" s="27"/>
      <c r="K52" s="196">
        <f>J52*K4</f>
        <v>0</v>
      </c>
      <c r="L52" s="310"/>
      <c r="M52" s="199">
        <f t="shared" si="2"/>
        <v>1</v>
      </c>
      <c r="N52" s="297"/>
      <c r="O52" s="196">
        <f t="shared" si="3"/>
        <v>0</v>
      </c>
    </row>
    <row r="53" spans="1:15">
      <c r="A53" s="169"/>
      <c r="B53" s="426"/>
      <c r="C53" s="425"/>
      <c r="D53" s="419"/>
      <c r="E53" s="418"/>
      <c r="F53" s="418"/>
      <c r="G53" s="435">
        <f t="shared" si="0"/>
        <v>0</v>
      </c>
      <c r="H53" s="436"/>
      <c r="I53" s="192">
        <f t="shared" si="1"/>
        <v>0</v>
      </c>
      <c r="J53" s="27"/>
      <c r="K53" s="196">
        <f>J53*K4</f>
        <v>0</v>
      </c>
      <c r="L53" s="310"/>
      <c r="M53" s="199">
        <f t="shared" si="2"/>
        <v>1</v>
      </c>
      <c r="N53" s="297"/>
      <c r="O53" s="196">
        <f t="shared" si="3"/>
        <v>0</v>
      </c>
    </row>
    <row r="54" spans="1:15">
      <c r="A54" s="2"/>
      <c r="B54" s="2"/>
      <c r="G54" s="193"/>
      <c r="H54" s="193"/>
      <c r="I54" s="193"/>
    </row>
    <row r="55" spans="1:15" ht="13.5" thickBot="1">
      <c r="A55" s="2"/>
      <c r="B55" s="2"/>
      <c r="G55" s="193"/>
      <c r="H55" s="194" t="s">
        <v>52</v>
      </c>
      <c r="I55" s="195">
        <f>SUM(I9:I53)</f>
        <v>0</v>
      </c>
      <c r="J55" s="172"/>
      <c r="K55" s="23"/>
      <c r="N55" s="1" t="s">
        <v>101</v>
      </c>
      <c r="O55" s="197">
        <f>SUM(O9:O53)</f>
        <v>0</v>
      </c>
    </row>
    <row r="56" spans="1:15" ht="13.5" thickBot="1">
      <c r="A56" s="32"/>
      <c r="B56" s="2"/>
      <c r="G56" s="193"/>
      <c r="H56" s="193"/>
      <c r="I56" s="193"/>
      <c r="N56" s="170" t="s">
        <v>196</v>
      </c>
      <c r="O56" s="197">
        <f>I55-O55</f>
        <v>0</v>
      </c>
    </row>
    <row r="57" spans="1:15" ht="13.5" thickBot="1">
      <c r="A57" s="2"/>
      <c r="B57" s="2"/>
      <c r="G57" s="437" t="str">
        <f>IF(K4="","TAX RATE NOT FILLED IN","")</f>
        <v>TAX RATE NOT FILLED IN</v>
      </c>
      <c r="H57" s="437"/>
      <c r="I57" s="437"/>
      <c r="N57" s="170" t="s">
        <v>192</v>
      </c>
      <c r="O57" s="198">
        <f>IF(O56=0,0,O56/I55)</f>
        <v>0</v>
      </c>
    </row>
  </sheetData>
  <sheetProtection sheet="1" selectLockedCells="1"/>
  <protectedRanges>
    <protectedRange sqref="A9:F53 J9:J53 L9:L53 F5 H5 K4" name="Range1"/>
  </protectedRanges>
  <mergeCells count="144">
    <mergeCell ref="B10:C10"/>
    <mergeCell ref="D10:F10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8:C18"/>
    <mergeCell ref="D18:F18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26:C26"/>
    <mergeCell ref="D26:F26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34:C34"/>
    <mergeCell ref="D34:F34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42:C42"/>
    <mergeCell ref="D42:F42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B50:C50"/>
    <mergeCell ref="D50:F50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53:C53"/>
    <mergeCell ref="D53:F53"/>
    <mergeCell ref="G53:H53"/>
    <mergeCell ref="G57:I57"/>
    <mergeCell ref="B51:C51"/>
    <mergeCell ref="D51:F51"/>
    <mergeCell ref="G51:H51"/>
    <mergeCell ref="B52:C52"/>
    <mergeCell ref="D52:F52"/>
    <mergeCell ref="G52:H52"/>
  </mergeCells>
  <phoneticPr fontId="36" type="noConversion"/>
  <conditionalFormatting sqref="D9 D10:F53">
    <cfRule type="expression" dxfId="39" priority="1">
      <formula>AND(A9="",J9&gt;0)</formula>
    </cfRule>
  </conditionalFormatting>
  <conditionalFormatting sqref="G57:I57">
    <cfRule type="cellIs" dxfId="38" priority="3" stopIfTrue="1" operator="equal">
      <formula>"TAX RATE NOT FILLED IN"</formula>
    </cfRule>
  </conditionalFormatting>
  <conditionalFormatting sqref="H56:I56">
    <cfRule type="cellIs" dxfId="37" priority="2" stopIfTrue="1" operator="equal">
      <formula>"TAX NOT FILLED IN"</formula>
    </cfRule>
  </conditionalFormatting>
  <dataValidations count="1">
    <dataValidation type="decimal" allowBlank="1" showInputMessage="1" showErrorMessage="1" sqref="L9:L53" xr:uid="{D88C4FD9-C590-41B4-84B2-C9ABD0B62C16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3"/>
  </sheetPr>
  <dimension ref="A1:P57"/>
  <sheetViews>
    <sheetView workbookViewId="0">
      <selection activeCell="L34" sqref="L34"/>
    </sheetView>
  </sheetViews>
  <sheetFormatPr defaultRowHeight="12.75"/>
  <cols>
    <col min="6" max="6" width="24.85546875" customWidth="1"/>
    <col min="9" max="9" width="14.28515625" customWidth="1"/>
    <col min="10" max="10" width="13.85546875" customWidth="1"/>
    <col min="11" max="11" width="12.85546875" customWidth="1"/>
    <col min="15" max="15" width="5.28515625" customWidth="1"/>
    <col min="16" max="16" width="13.28515625" customWidth="1"/>
  </cols>
  <sheetData>
    <row r="1" spans="1:16" ht="18">
      <c r="A1" s="2"/>
      <c r="B1" s="2"/>
      <c r="E1" s="16" t="s">
        <v>38</v>
      </c>
    </row>
    <row r="2" spans="1:16">
      <c r="A2" s="2"/>
      <c r="B2" s="2"/>
    </row>
    <row r="3" spans="1:16">
      <c r="A3" s="2"/>
      <c r="B3" s="1" t="s">
        <v>39</v>
      </c>
      <c r="C3" s="379" t="str">
        <f>IF('Labor 1'!C4:H4="","",'Labor 1'!C4:H4)</f>
        <v/>
      </c>
      <c r="D3" s="379"/>
      <c r="E3" s="1" t="s">
        <v>40</v>
      </c>
      <c r="F3" s="38" t="str">
        <f>IF('Labor 1'!K4="","",'Labor 1'!K4)</f>
        <v/>
      </c>
      <c r="G3" s="17"/>
      <c r="H3" s="1" t="s">
        <v>41</v>
      </c>
      <c r="I3" s="37" t="str">
        <f>IF('Labor 1'!T4="","",'Labor 1'!T4)</f>
        <v/>
      </c>
      <c r="J3" s="2" t="s">
        <v>203</v>
      </c>
    </row>
    <row r="4" spans="1:16">
      <c r="A4" s="2"/>
      <c r="B4" s="2"/>
      <c r="J4" s="2" t="s">
        <v>42</v>
      </c>
      <c r="K4" s="256"/>
    </row>
    <row r="5" spans="1:16">
      <c r="A5" s="2"/>
      <c r="B5" s="1" t="s">
        <v>43</v>
      </c>
      <c r="C5" s="379" t="str">
        <f>IF('Labor 1'!C6:H6="","",'Labor 1'!C6:H6)</f>
        <v/>
      </c>
      <c r="D5" s="379"/>
      <c r="E5" s="1" t="s">
        <v>44</v>
      </c>
      <c r="F5" s="176">
        <v>5</v>
      </c>
      <c r="G5" s="2" t="s">
        <v>2</v>
      </c>
      <c r="H5" s="180">
        <v>5</v>
      </c>
    </row>
    <row r="6" spans="1:16">
      <c r="A6" s="2"/>
      <c r="B6" s="2"/>
      <c r="C6" s="2"/>
      <c r="F6" s="1"/>
      <c r="G6" s="1"/>
      <c r="H6" s="2"/>
      <c r="I6" s="2"/>
    </row>
    <row r="7" spans="1:16">
      <c r="A7" s="18" t="s">
        <v>45</v>
      </c>
      <c r="B7" s="427" t="s">
        <v>46</v>
      </c>
      <c r="C7" s="428"/>
      <c r="D7" s="427" t="s">
        <v>3</v>
      </c>
      <c r="E7" s="429"/>
      <c r="F7" s="428"/>
      <c r="G7" s="427" t="s">
        <v>47</v>
      </c>
      <c r="H7" s="428"/>
      <c r="I7" s="18" t="s">
        <v>15</v>
      </c>
      <c r="J7" s="166" t="s">
        <v>48</v>
      </c>
      <c r="K7" s="5" t="s">
        <v>49</v>
      </c>
      <c r="L7" s="173" t="s">
        <v>193</v>
      </c>
      <c r="M7" s="5" t="s">
        <v>50</v>
      </c>
      <c r="N7" s="298" t="s">
        <v>298</v>
      </c>
      <c r="O7" s="349" t="s">
        <v>101</v>
      </c>
      <c r="P7" s="350"/>
    </row>
    <row r="8" spans="1:16">
      <c r="A8" s="19"/>
      <c r="B8" s="430"/>
      <c r="C8" s="431"/>
      <c r="D8" s="430"/>
      <c r="E8" s="377"/>
      <c r="F8" s="431"/>
      <c r="G8" s="430" t="s">
        <v>51</v>
      </c>
      <c r="H8" s="431"/>
      <c r="I8" s="19"/>
      <c r="J8" s="166" t="s">
        <v>51</v>
      </c>
      <c r="K8" s="5" t="s">
        <v>51</v>
      </c>
      <c r="L8" s="4"/>
      <c r="M8" s="178"/>
      <c r="N8" s="178"/>
      <c r="O8" s="178"/>
      <c r="P8" s="201"/>
    </row>
    <row r="9" spans="1:16">
      <c r="A9" s="169"/>
      <c r="B9" s="426"/>
      <c r="C9" s="425"/>
      <c r="D9" s="432"/>
      <c r="E9" s="433"/>
      <c r="F9" s="434"/>
      <c r="G9" s="416">
        <f>IF(A9="",0,IF(O9=0,0,(O9/A9)/M9))</f>
        <v>0</v>
      </c>
      <c r="H9" s="417"/>
      <c r="I9" s="168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9"/>
      <c r="O9" s="416">
        <f>(J9+K9)*A9</f>
        <v>0</v>
      </c>
      <c r="P9" s="417"/>
    </row>
    <row r="10" spans="1:16">
      <c r="A10" s="169"/>
      <c r="B10" s="424"/>
      <c r="C10" s="425"/>
      <c r="D10" s="418"/>
      <c r="E10" s="418"/>
      <c r="F10" s="418"/>
      <c r="G10" s="416">
        <f t="shared" ref="G10:G30" si="0">IF(A10="",0,IF(O10=0,0,(O10/A10)/M10))</f>
        <v>0</v>
      </c>
      <c r="H10" s="417"/>
      <c r="I10" s="168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9"/>
      <c r="O10" s="416">
        <f t="shared" ref="O10:O53" si="3">(J10+K10)*A10</f>
        <v>0</v>
      </c>
      <c r="P10" s="417"/>
    </row>
    <row r="11" spans="1:16">
      <c r="A11" s="169"/>
      <c r="B11" s="424"/>
      <c r="C11" s="425"/>
      <c r="D11" s="418"/>
      <c r="E11" s="418"/>
      <c r="F11" s="418"/>
      <c r="G11" s="416">
        <f t="shared" si="0"/>
        <v>0</v>
      </c>
      <c r="H11" s="417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9"/>
      <c r="O11" s="416">
        <f t="shared" si="3"/>
        <v>0</v>
      </c>
      <c r="P11" s="417"/>
    </row>
    <row r="12" spans="1:16">
      <c r="A12" s="169"/>
      <c r="B12" s="424"/>
      <c r="C12" s="425"/>
      <c r="D12" s="418"/>
      <c r="E12" s="418"/>
      <c r="F12" s="418"/>
      <c r="G12" s="416">
        <f t="shared" si="0"/>
        <v>0</v>
      </c>
      <c r="H12" s="417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9"/>
      <c r="O12" s="416">
        <f t="shared" si="3"/>
        <v>0</v>
      </c>
      <c r="P12" s="417"/>
    </row>
    <row r="13" spans="1:16">
      <c r="A13" s="169"/>
      <c r="B13" s="424"/>
      <c r="C13" s="425"/>
      <c r="D13" s="418"/>
      <c r="E13" s="418"/>
      <c r="F13" s="418"/>
      <c r="G13" s="416">
        <f t="shared" si="0"/>
        <v>0</v>
      </c>
      <c r="H13" s="417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9"/>
      <c r="O13" s="416">
        <f t="shared" si="3"/>
        <v>0</v>
      </c>
      <c r="P13" s="417"/>
    </row>
    <row r="14" spans="1:16">
      <c r="A14" s="169"/>
      <c r="B14" s="424"/>
      <c r="C14" s="425"/>
      <c r="D14" s="418"/>
      <c r="E14" s="418"/>
      <c r="F14" s="418"/>
      <c r="G14" s="416">
        <f t="shared" si="0"/>
        <v>0</v>
      </c>
      <c r="H14" s="417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9"/>
      <c r="O14" s="416">
        <f t="shared" si="3"/>
        <v>0</v>
      </c>
      <c r="P14" s="417"/>
    </row>
    <row r="15" spans="1:16">
      <c r="A15" s="169"/>
      <c r="B15" s="424"/>
      <c r="C15" s="425"/>
      <c r="D15" s="418"/>
      <c r="E15" s="418"/>
      <c r="F15" s="418"/>
      <c r="G15" s="416">
        <f t="shared" si="0"/>
        <v>0</v>
      </c>
      <c r="H15" s="417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9"/>
      <c r="O15" s="416">
        <f t="shared" si="3"/>
        <v>0</v>
      </c>
      <c r="P15" s="417"/>
    </row>
    <row r="16" spans="1:16">
      <c r="A16" s="169"/>
      <c r="B16" s="424"/>
      <c r="C16" s="425"/>
      <c r="D16" s="418"/>
      <c r="E16" s="418"/>
      <c r="F16" s="418"/>
      <c r="G16" s="416">
        <f t="shared" si="0"/>
        <v>0</v>
      </c>
      <c r="H16" s="417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9"/>
      <c r="O16" s="416">
        <f t="shared" si="3"/>
        <v>0</v>
      </c>
      <c r="P16" s="417"/>
    </row>
    <row r="17" spans="1:16">
      <c r="A17" s="169"/>
      <c r="B17" s="424"/>
      <c r="C17" s="425"/>
      <c r="D17" s="418"/>
      <c r="E17" s="418"/>
      <c r="F17" s="418"/>
      <c r="G17" s="416">
        <f t="shared" si="0"/>
        <v>0</v>
      </c>
      <c r="H17" s="417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9"/>
      <c r="O17" s="416">
        <f t="shared" si="3"/>
        <v>0</v>
      </c>
      <c r="P17" s="417"/>
    </row>
    <row r="18" spans="1:16">
      <c r="A18" s="169"/>
      <c r="B18" s="424"/>
      <c r="C18" s="425"/>
      <c r="D18" s="418"/>
      <c r="E18" s="418"/>
      <c r="F18" s="418"/>
      <c r="G18" s="416">
        <f t="shared" si="0"/>
        <v>0</v>
      </c>
      <c r="H18" s="417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9"/>
      <c r="O18" s="416">
        <f t="shared" si="3"/>
        <v>0</v>
      </c>
      <c r="P18" s="417"/>
    </row>
    <row r="19" spans="1:16">
      <c r="A19" s="169"/>
      <c r="B19" s="424"/>
      <c r="C19" s="425"/>
      <c r="D19" s="418"/>
      <c r="E19" s="418"/>
      <c r="F19" s="418"/>
      <c r="G19" s="416">
        <f t="shared" si="0"/>
        <v>0</v>
      </c>
      <c r="H19" s="417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9"/>
      <c r="O19" s="416">
        <f t="shared" si="3"/>
        <v>0</v>
      </c>
      <c r="P19" s="417"/>
    </row>
    <row r="20" spans="1:16">
      <c r="A20" s="169"/>
      <c r="B20" s="424"/>
      <c r="C20" s="425"/>
      <c r="D20" s="418"/>
      <c r="E20" s="418"/>
      <c r="F20" s="418"/>
      <c r="G20" s="416">
        <f t="shared" si="0"/>
        <v>0</v>
      </c>
      <c r="H20" s="417"/>
      <c r="I20" s="20">
        <f t="shared" si="1"/>
        <v>0</v>
      </c>
      <c r="J20" s="27"/>
      <c r="K20" s="21">
        <f>J20*K4</f>
        <v>0</v>
      </c>
      <c r="L20" s="310"/>
      <c r="M20" s="22">
        <f t="shared" si="2"/>
        <v>1</v>
      </c>
      <c r="N20" s="299"/>
      <c r="O20" s="416">
        <f t="shared" si="3"/>
        <v>0</v>
      </c>
      <c r="P20" s="417"/>
    </row>
    <row r="21" spans="1:16">
      <c r="A21" s="169"/>
      <c r="B21" s="424"/>
      <c r="C21" s="425"/>
      <c r="D21" s="418"/>
      <c r="E21" s="418"/>
      <c r="F21" s="418"/>
      <c r="G21" s="416">
        <f t="shared" si="0"/>
        <v>0</v>
      </c>
      <c r="H21" s="417"/>
      <c r="I21" s="20">
        <f t="shared" si="1"/>
        <v>0</v>
      </c>
      <c r="J21" s="27"/>
      <c r="K21" s="21">
        <f>J21*K4</f>
        <v>0</v>
      </c>
      <c r="L21" s="310"/>
      <c r="M21" s="22">
        <f t="shared" si="2"/>
        <v>1</v>
      </c>
      <c r="N21" s="299"/>
      <c r="O21" s="416">
        <f t="shared" si="3"/>
        <v>0</v>
      </c>
      <c r="P21" s="417"/>
    </row>
    <row r="22" spans="1:16">
      <c r="A22" s="169"/>
      <c r="B22" s="424"/>
      <c r="C22" s="425"/>
      <c r="D22" s="418"/>
      <c r="E22" s="418"/>
      <c r="F22" s="418"/>
      <c r="G22" s="416">
        <f t="shared" si="0"/>
        <v>0</v>
      </c>
      <c r="H22" s="417"/>
      <c r="I22" s="20">
        <f t="shared" si="1"/>
        <v>0</v>
      </c>
      <c r="J22" s="27"/>
      <c r="K22" s="21">
        <f>J22*K4</f>
        <v>0</v>
      </c>
      <c r="L22" s="310"/>
      <c r="M22" s="22">
        <f t="shared" si="2"/>
        <v>1</v>
      </c>
      <c r="N22" s="299"/>
      <c r="O22" s="416">
        <f t="shared" si="3"/>
        <v>0</v>
      </c>
      <c r="P22" s="417"/>
    </row>
    <row r="23" spans="1:16">
      <c r="A23" s="169"/>
      <c r="B23" s="424"/>
      <c r="C23" s="425"/>
      <c r="D23" s="418"/>
      <c r="E23" s="418"/>
      <c r="F23" s="418"/>
      <c r="G23" s="416">
        <f t="shared" si="0"/>
        <v>0</v>
      </c>
      <c r="H23" s="417"/>
      <c r="I23" s="20">
        <f t="shared" si="1"/>
        <v>0</v>
      </c>
      <c r="J23" s="27"/>
      <c r="K23" s="21">
        <f>J23*K4</f>
        <v>0</v>
      </c>
      <c r="L23" s="310"/>
      <c r="M23" s="22">
        <f t="shared" si="2"/>
        <v>1</v>
      </c>
      <c r="N23" s="299"/>
      <c r="O23" s="416">
        <f t="shared" si="3"/>
        <v>0</v>
      </c>
      <c r="P23" s="417"/>
    </row>
    <row r="24" spans="1:16">
      <c r="A24" s="169"/>
      <c r="B24" s="424"/>
      <c r="C24" s="425"/>
      <c r="D24" s="418"/>
      <c r="E24" s="418"/>
      <c r="F24" s="418"/>
      <c r="G24" s="416">
        <f t="shared" si="0"/>
        <v>0</v>
      </c>
      <c r="H24" s="417"/>
      <c r="I24" s="20">
        <f t="shared" si="1"/>
        <v>0</v>
      </c>
      <c r="J24" s="27"/>
      <c r="K24" s="21">
        <f>J24*K4</f>
        <v>0</v>
      </c>
      <c r="L24" s="310"/>
      <c r="M24" s="22">
        <f t="shared" si="2"/>
        <v>1</v>
      </c>
      <c r="N24" s="299"/>
      <c r="O24" s="416">
        <f t="shared" si="3"/>
        <v>0</v>
      </c>
      <c r="P24" s="417"/>
    </row>
    <row r="25" spans="1:16">
      <c r="A25" s="169"/>
      <c r="B25" s="424"/>
      <c r="C25" s="425"/>
      <c r="D25" s="418"/>
      <c r="E25" s="418"/>
      <c r="F25" s="418"/>
      <c r="G25" s="416">
        <f t="shared" si="0"/>
        <v>0</v>
      </c>
      <c r="H25" s="417"/>
      <c r="I25" s="20">
        <f t="shared" si="1"/>
        <v>0</v>
      </c>
      <c r="J25" s="27"/>
      <c r="K25" s="21">
        <f>J25*K4</f>
        <v>0</v>
      </c>
      <c r="L25" s="310"/>
      <c r="M25" s="22">
        <f t="shared" si="2"/>
        <v>1</v>
      </c>
      <c r="N25" s="299"/>
      <c r="O25" s="416">
        <f t="shared" si="3"/>
        <v>0</v>
      </c>
      <c r="P25" s="417"/>
    </row>
    <row r="26" spans="1:16">
      <c r="A26" s="169"/>
      <c r="B26" s="424"/>
      <c r="C26" s="425"/>
      <c r="D26" s="418"/>
      <c r="E26" s="418"/>
      <c r="F26" s="418"/>
      <c r="G26" s="416">
        <f t="shared" si="0"/>
        <v>0</v>
      </c>
      <c r="H26" s="417"/>
      <c r="I26" s="20">
        <f t="shared" si="1"/>
        <v>0</v>
      </c>
      <c r="J26" s="27"/>
      <c r="K26" s="21">
        <f>J26*K4</f>
        <v>0</v>
      </c>
      <c r="L26" s="310"/>
      <c r="M26" s="22">
        <f t="shared" si="2"/>
        <v>1</v>
      </c>
      <c r="N26" s="299"/>
      <c r="O26" s="416">
        <f t="shared" si="3"/>
        <v>0</v>
      </c>
      <c r="P26" s="417"/>
    </row>
    <row r="27" spans="1:16">
      <c r="A27" s="169"/>
      <c r="B27" s="424"/>
      <c r="C27" s="425"/>
      <c r="D27" s="418"/>
      <c r="E27" s="418"/>
      <c r="F27" s="418"/>
      <c r="G27" s="416">
        <f t="shared" si="0"/>
        <v>0</v>
      </c>
      <c r="H27" s="417"/>
      <c r="I27" s="20">
        <f t="shared" si="1"/>
        <v>0</v>
      </c>
      <c r="J27" s="27"/>
      <c r="K27" s="21">
        <f>J27*K4</f>
        <v>0</v>
      </c>
      <c r="L27" s="310"/>
      <c r="M27" s="22">
        <f t="shared" si="2"/>
        <v>1</v>
      </c>
      <c r="N27" s="299"/>
      <c r="O27" s="416">
        <f t="shared" si="3"/>
        <v>0</v>
      </c>
      <c r="P27" s="417"/>
    </row>
    <row r="28" spans="1:16">
      <c r="A28" s="169"/>
      <c r="B28" s="424"/>
      <c r="C28" s="425"/>
      <c r="D28" s="418"/>
      <c r="E28" s="418"/>
      <c r="F28" s="418"/>
      <c r="G28" s="416">
        <f t="shared" si="0"/>
        <v>0</v>
      </c>
      <c r="H28" s="417"/>
      <c r="I28" s="20">
        <f t="shared" si="1"/>
        <v>0</v>
      </c>
      <c r="J28" s="27"/>
      <c r="K28" s="21">
        <f>J28*K4</f>
        <v>0</v>
      </c>
      <c r="L28" s="310"/>
      <c r="M28" s="22">
        <f t="shared" si="2"/>
        <v>1</v>
      </c>
      <c r="N28" s="299"/>
      <c r="O28" s="416">
        <f t="shared" si="3"/>
        <v>0</v>
      </c>
      <c r="P28" s="417"/>
    </row>
    <row r="29" spans="1:16">
      <c r="A29" s="169"/>
      <c r="B29" s="321"/>
      <c r="C29" s="425"/>
      <c r="D29" s="438"/>
      <c r="E29" s="418"/>
      <c r="F29" s="418"/>
      <c r="G29" s="416">
        <f t="shared" si="0"/>
        <v>0</v>
      </c>
      <c r="H29" s="417"/>
      <c r="I29" s="20">
        <f t="shared" si="1"/>
        <v>0</v>
      </c>
      <c r="J29" s="27"/>
      <c r="K29" s="21">
        <f>J29*K4</f>
        <v>0</v>
      </c>
      <c r="L29" s="310"/>
      <c r="M29" s="22">
        <f t="shared" si="2"/>
        <v>1</v>
      </c>
      <c r="N29" s="299"/>
      <c r="O29" s="416">
        <f t="shared" si="3"/>
        <v>0</v>
      </c>
      <c r="P29" s="417"/>
    </row>
    <row r="30" spans="1:16">
      <c r="A30" s="169"/>
      <c r="B30" s="424"/>
      <c r="C30" s="425"/>
      <c r="D30" s="418"/>
      <c r="E30" s="418"/>
      <c r="F30" s="418"/>
      <c r="G30" s="416">
        <f t="shared" si="0"/>
        <v>0</v>
      </c>
      <c r="H30" s="417"/>
      <c r="I30" s="20">
        <f t="shared" si="1"/>
        <v>0</v>
      </c>
      <c r="J30" s="27"/>
      <c r="K30" s="21">
        <f>J30*K4</f>
        <v>0</v>
      </c>
      <c r="L30" s="310"/>
      <c r="M30" s="22">
        <f t="shared" si="2"/>
        <v>1</v>
      </c>
      <c r="N30" s="299"/>
      <c r="O30" s="416">
        <f t="shared" si="3"/>
        <v>0</v>
      </c>
      <c r="P30" s="417"/>
    </row>
    <row r="31" spans="1:16">
      <c r="A31" s="169"/>
      <c r="B31" s="424"/>
      <c r="C31" s="425"/>
      <c r="D31" s="418"/>
      <c r="E31" s="418"/>
      <c r="F31" s="418"/>
      <c r="G31" s="416">
        <f t="shared" ref="G31:G53" si="4">IF(A31="",0,IF(O31=0,0,(O31/A31)/M31))</f>
        <v>0</v>
      </c>
      <c r="H31" s="417"/>
      <c r="I31" s="20">
        <f t="shared" si="1"/>
        <v>0</v>
      </c>
      <c r="J31" s="27"/>
      <c r="K31" s="21">
        <f>J31*K4</f>
        <v>0</v>
      </c>
      <c r="L31" s="310"/>
      <c r="M31" s="22">
        <f t="shared" si="2"/>
        <v>1</v>
      </c>
      <c r="N31" s="299"/>
      <c r="O31" s="416">
        <f t="shared" si="3"/>
        <v>0</v>
      </c>
      <c r="P31" s="417"/>
    </row>
    <row r="32" spans="1:16">
      <c r="A32" s="169"/>
      <c r="B32" s="424"/>
      <c r="C32" s="425"/>
      <c r="D32" s="418"/>
      <c r="E32" s="418"/>
      <c r="F32" s="418"/>
      <c r="G32" s="416">
        <f t="shared" si="4"/>
        <v>0</v>
      </c>
      <c r="H32" s="417"/>
      <c r="I32" s="20">
        <f t="shared" si="1"/>
        <v>0</v>
      </c>
      <c r="J32" s="27"/>
      <c r="K32" s="21">
        <f>J32*K4</f>
        <v>0</v>
      </c>
      <c r="L32" s="310"/>
      <c r="M32" s="22">
        <f t="shared" si="2"/>
        <v>1</v>
      </c>
      <c r="N32" s="299"/>
      <c r="O32" s="416">
        <f t="shared" si="3"/>
        <v>0</v>
      </c>
      <c r="P32" s="417"/>
    </row>
    <row r="33" spans="1:16">
      <c r="A33" s="169"/>
      <c r="B33" s="424"/>
      <c r="C33" s="425"/>
      <c r="D33" s="418"/>
      <c r="E33" s="418"/>
      <c r="F33" s="418"/>
      <c r="G33" s="416">
        <f t="shared" si="4"/>
        <v>0</v>
      </c>
      <c r="H33" s="417"/>
      <c r="I33" s="20">
        <f t="shared" si="1"/>
        <v>0</v>
      </c>
      <c r="J33" s="27"/>
      <c r="K33" s="21">
        <f>J33*K4</f>
        <v>0</v>
      </c>
      <c r="L33" s="310"/>
      <c r="M33" s="22">
        <f t="shared" si="2"/>
        <v>1</v>
      </c>
      <c r="N33" s="299"/>
      <c r="O33" s="416">
        <f t="shared" si="3"/>
        <v>0</v>
      </c>
      <c r="P33" s="417"/>
    </row>
    <row r="34" spans="1:16">
      <c r="A34" s="169"/>
      <c r="B34" s="424"/>
      <c r="C34" s="425"/>
      <c r="D34" s="418"/>
      <c r="E34" s="418"/>
      <c r="F34" s="418"/>
      <c r="G34" s="416">
        <f t="shared" si="4"/>
        <v>0</v>
      </c>
      <c r="H34" s="417"/>
      <c r="I34" s="20">
        <f t="shared" si="1"/>
        <v>0</v>
      </c>
      <c r="J34" s="27"/>
      <c r="K34" s="21">
        <f>J34*K4</f>
        <v>0</v>
      </c>
      <c r="L34" s="310"/>
      <c r="M34" s="22">
        <f t="shared" si="2"/>
        <v>1</v>
      </c>
      <c r="N34" s="299"/>
      <c r="O34" s="416">
        <f t="shared" si="3"/>
        <v>0</v>
      </c>
      <c r="P34" s="417"/>
    </row>
    <row r="35" spans="1:16">
      <c r="A35" s="169"/>
      <c r="B35" s="424"/>
      <c r="C35" s="425"/>
      <c r="D35" s="418"/>
      <c r="E35" s="418"/>
      <c r="F35" s="418"/>
      <c r="G35" s="416">
        <f t="shared" si="4"/>
        <v>0</v>
      </c>
      <c r="H35" s="417"/>
      <c r="I35" s="20">
        <f t="shared" si="1"/>
        <v>0</v>
      </c>
      <c r="J35" s="27"/>
      <c r="K35" s="21">
        <f>J35*K4</f>
        <v>0</v>
      </c>
      <c r="L35" s="310"/>
      <c r="M35" s="22">
        <f t="shared" si="2"/>
        <v>1</v>
      </c>
      <c r="N35" s="299"/>
      <c r="O35" s="416">
        <f t="shared" si="3"/>
        <v>0</v>
      </c>
      <c r="P35" s="417"/>
    </row>
    <row r="36" spans="1:16">
      <c r="A36" s="169"/>
      <c r="B36" s="424"/>
      <c r="C36" s="425"/>
      <c r="D36" s="418"/>
      <c r="E36" s="418"/>
      <c r="F36" s="418"/>
      <c r="G36" s="416">
        <f t="shared" si="4"/>
        <v>0</v>
      </c>
      <c r="H36" s="417"/>
      <c r="I36" s="20">
        <f t="shared" si="1"/>
        <v>0</v>
      </c>
      <c r="J36" s="27"/>
      <c r="K36" s="21">
        <f>J36*K4</f>
        <v>0</v>
      </c>
      <c r="L36" s="310"/>
      <c r="M36" s="22">
        <f t="shared" si="2"/>
        <v>1</v>
      </c>
      <c r="N36" s="299"/>
      <c r="O36" s="416">
        <f t="shared" si="3"/>
        <v>0</v>
      </c>
      <c r="P36" s="417"/>
    </row>
    <row r="37" spans="1:16">
      <c r="A37" s="169"/>
      <c r="B37" s="424"/>
      <c r="C37" s="425"/>
      <c r="D37" s="418"/>
      <c r="E37" s="418"/>
      <c r="F37" s="418"/>
      <c r="G37" s="416">
        <f t="shared" si="4"/>
        <v>0</v>
      </c>
      <c r="H37" s="417"/>
      <c r="I37" s="20">
        <f t="shared" si="1"/>
        <v>0</v>
      </c>
      <c r="J37" s="27"/>
      <c r="K37" s="21">
        <f>J37*K4</f>
        <v>0</v>
      </c>
      <c r="L37" s="310"/>
      <c r="M37" s="22">
        <f t="shared" si="2"/>
        <v>1</v>
      </c>
      <c r="N37" s="299"/>
      <c r="O37" s="416">
        <f t="shared" si="3"/>
        <v>0</v>
      </c>
      <c r="P37" s="417"/>
    </row>
    <row r="38" spans="1:16">
      <c r="A38" s="169"/>
      <c r="B38" s="424"/>
      <c r="C38" s="425"/>
      <c r="D38" s="418"/>
      <c r="E38" s="418"/>
      <c r="F38" s="418"/>
      <c r="G38" s="416">
        <f t="shared" si="4"/>
        <v>0</v>
      </c>
      <c r="H38" s="417"/>
      <c r="I38" s="20">
        <f t="shared" si="1"/>
        <v>0</v>
      </c>
      <c r="J38" s="27"/>
      <c r="K38" s="21">
        <f>J38*K4</f>
        <v>0</v>
      </c>
      <c r="L38" s="310"/>
      <c r="M38" s="22">
        <f t="shared" si="2"/>
        <v>1</v>
      </c>
      <c r="N38" s="299"/>
      <c r="O38" s="416">
        <f t="shared" si="3"/>
        <v>0</v>
      </c>
      <c r="P38" s="417"/>
    </row>
    <row r="39" spans="1:16">
      <c r="A39" s="169"/>
      <c r="B39" s="424"/>
      <c r="C39" s="425"/>
      <c r="D39" s="418"/>
      <c r="E39" s="418"/>
      <c r="F39" s="418"/>
      <c r="G39" s="416">
        <f t="shared" si="4"/>
        <v>0</v>
      </c>
      <c r="H39" s="417"/>
      <c r="I39" s="20">
        <f t="shared" si="1"/>
        <v>0</v>
      </c>
      <c r="J39" s="27"/>
      <c r="K39" s="21">
        <f>J39*K4</f>
        <v>0</v>
      </c>
      <c r="L39" s="310"/>
      <c r="M39" s="22">
        <f t="shared" si="2"/>
        <v>1</v>
      </c>
      <c r="N39" s="299"/>
      <c r="O39" s="416">
        <f t="shared" si="3"/>
        <v>0</v>
      </c>
      <c r="P39" s="417"/>
    </row>
    <row r="40" spans="1:16">
      <c r="A40" s="169"/>
      <c r="B40" s="424"/>
      <c r="C40" s="425"/>
      <c r="D40" s="418"/>
      <c r="E40" s="418"/>
      <c r="F40" s="418"/>
      <c r="G40" s="416">
        <f t="shared" si="4"/>
        <v>0</v>
      </c>
      <c r="H40" s="417"/>
      <c r="I40" s="20">
        <f t="shared" si="1"/>
        <v>0</v>
      </c>
      <c r="J40" s="27"/>
      <c r="K40" s="21">
        <f>J40*K4</f>
        <v>0</v>
      </c>
      <c r="L40" s="310"/>
      <c r="M40" s="22">
        <f t="shared" si="2"/>
        <v>1</v>
      </c>
      <c r="N40" s="299"/>
      <c r="O40" s="416">
        <f t="shared" si="3"/>
        <v>0</v>
      </c>
      <c r="P40" s="417"/>
    </row>
    <row r="41" spans="1:16">
      <c r="A41" s="169"/>
      <c r="B41" s="424"/>
      <c r="C41" s="425"/>
      <c r="D41" s="418"/>
      <c r="E41" s="418"/>
      <c r="F41" s="418"/>
      <c r="G41" s="416">
        <f t="shared" si="4"/>
        <v>0</v>
      </c>
      <c r="H41" s="417"/>
      <c r="I41" s="20">
        <f t="shared" si="1"/>
        <v>0</v>
      </c>
      <c r="J41" s="27"/>
      <c r="K41" s="21">
        <f>J41*K4</f>
        <v>0</v>
      </c>
      <c r="L41" s="310"/>
      <c r="M41" s="22">
        <f t="shared" si="2"/>
        <v>1</v>
      </c>
      <c r="N41" s="299"/>
      <c r="O41" s="416">
        <f t="shared" si="3"/>
        <v>0</v>
      </c>
      <c r="P41" s="417"/>
    </row>
    <row r="42" spans="1:16">
      <c r="A42" s="169"/>
      <c r="B42" s="424"/>
      <c r="C42" s="425"/>
      <c r="D42" s="418"/>
      <c r="E42" s="418"/>
      <c r="F42" s="418"/>
      <c r="G42" s="416">
        <f t="shared" si="4"/>
        <v>0</v>
      </c>
      <c r="H42" s="417"/>
      <c r="I42" s="20">
        <f t="shared" si="1"/>
        <v>0</v>
      </c>
      <c r="J42" s="27"/>
      <c r="K42" s="21">
        <f>J42*K4</f>
        <v>0</v>
      </c>
      <c r="L42" s="310"/>
      <c r="M42" s="22">
        <f t="shared" si="2"/>
        <v>1</v>
      </c>
      <c r="N42" s="299"/>
      <c r="O42" s="416">
        <f t="shared" si="3"/>
        <v>0</v>
      </c>
      <c r="P42" s="417"/>
    </row>
    <row r="43" spans="1:16">
      <c r="A43" s="169"/>
      <c r="B43" s="424"/>
      <c r="C43" s="425"/>
      <c r="D43" s="418"/>
      <c r="E43" s="418"/>
      <c r="F43" s="418"/>
      <c r="G43" s="416">
        <f t="shared" si="4"/>
        <v>0</v>
      </c>
      <c r="H43" s="417"/>
      <c r="I43" s="20">
        <f t="shared" si="1"/>
        <v>0</v>
      </c>
      <c r="J43" s="27"/>
      <c r="K43" s="21">
        <f>J43*K4</f>
        <v>0</v>
      </c>
      <c r="L43" s="310"/>
      <c r="M43" s="22">
        <f t="shared" si="2"/>
        <v>1</v>
      </c>
      <c r="N43" s="299"/>
      <c r="O43" s="416">
        <f t="shared" si="3"/>
        <v>0</v>
      </c>
      <c r="P43" s="417"/>
    </row>
    <row r="44" spans="1:16">
      <c r="A44" s="169"/>
      <c r="B44" s="424"/>
      <c r="C44" s="425"/>
      <c r="D44" s="418"/>
      <c r="E44" s="418"/>
      <c r="F44" s="418"/>
      <c r="G44" s="416">
        <f t="shared" si="4"/>
        <v>0</v>
      </c>
      <c r="H44" s="417"/>
      <c r="I44" s="20">
        <f t="shared" si="1"/>
        <v>0</v>
      </c>
      <c r="J44" s="27"/>
      <c r="K44" s="21">
        <f>J44*K4</f>
        <v>0</v>
      </c>
      <c r="L44" s="310"/>
      <c r="M44" s="22">
        <f t="shared" si="2"/>
        <v>1</v>
      </c>
      <c r="N44" s="299"/>
      <c r="O44" s="416">
        <f t="shared" si="3"/>
        <v>0</v>
      </c>
      <c r="P44" s="417"/>
    </row>
    <row r="45" spans="1:16">
      <c r="A45" s="169"/>
      <c r="B45" s="424"/>
      <c r="C45" s="425"/>
      <c r="D45" s="418"/>
      <c r="E45" s="418"/>
      <c r="F45" s="418"/>
      <c r="G45" s="416">
        <f t="shared" si="4"/>
        <v>0</v>
      </c>
      <c r="H45" s="417"/>
      <c r="I45" s="20">
        <f t="shared" si="1"/>
        <v>0</v>
      </c>
      <c r="J45" s="27"/>
      <c r="K45" s="21">
        <f>J45*K4</f>
        <v>0</v>
      </c>
      <c r="L45" s="310"/>
      <c r="M45" s="22">
        <f t="shared" si="2"/>
        <v>1</v>
      </c>
      <c r="N45" s="299"/>
      <c r="O45" s="416">
        <f t="shared" si="3"/>
        <v>0</v>
      </c>
      <c r="P45" s="417"/>
    </row>
    <row r="46" spans="1:16">
      <c r="A46" s="169"/>
      <c r="B46" s="424"/>
      <c r="C46" s="425"/>
      <c r="D46" s="418"/>
      <c r="E46" s="418"/>
      <c r="F46" s="418"/>
      <c r="G46" s="416">
        <f t="shared" si="4"/>
        <v>0</v>
      </c>
      <c r="H46" s="417"/>
      <c r="I46" s="20">
        <f t="shared" si="1"/>
        <v>0</v>
      </c>
      <c r="J46" s="27"/>
      <c r="K46" s="21">
        <f>J46*K4</f>
        <v>0</v>
      </c>
      <c r="L46" s="310"/>
      <c r="M46" s="22">
        <f t="shared" si="2"/>
        <v>1</v>
      </c>
      <c r="N46" s="299"/>
      <c r="O46" s="416">
        <f t="shared" si="3"/>
        <v>0</v>
      </c>
      <c r="P46" s="417"/>
    </row>
    <row r="47" spans="1:16">
      <c r="A47" s="169"/>
      <c r="B47" s="424"/>
      <c r="C47" s="425"/>
      <c r="D47" s="418"/>
      <c r="E47" s="418"/>
      <c r="F47" s="418"/>
      <c r="G47" s="416">
        <f t="shared" si="4"/>
        <v>0</v>
      </c>
      <c r="H47" s="417"/>
      <c r="I47" s="20">
        <f t="shared" si="1"/>
        <v>0</v>
      </c>
      <c r="J47" s="27"/>
      <c r="K47" s="21">
        <f>J47*K4</f>
        <v>0</v>
      </c>
      <c r="L47" s="310"/>
      <c r="M47" s="22">
        <f t="shared" si="2"/>
        <v>1</v>
      </c>
      <c r="N47" s="299"/>
      <c r="O47" s="416">
        <f t="shared" si="3"/>
        <v>0</v>
      </c>
      <c r="P47" s="417"/>
    </row>
    <row r="48" spans="1:16">
      <c r="A48" s="169"/>
      <c r="B48" s="424"/>
      <c r="C48" s="425"/>
      <c r="D48" s="418"/>
      <c r="E48" s="418"/>
      <c r="F48" s="418"/>
      <c r="G48" s="416">
        <f t="shared" si="4"/>
        <v>0</v>
      </c>
      <c r="H48" s="417"/>
      <c r="I48" s="20">
        <f t="shared" si="1"/>
        <v>0</v>
      </c>
      <c r="J48" s="27"/>
      <c r="K48" s="21">
        <f>J48*K4</f>
        <v>0</v>
      </c>
      <c r="L48" s="310"/>
      <c r="M48" s="22">
        <f t="shared" si="2"/>
        <v>1</v>
      </c>
      <c r="N48" s="299"/>
      <c r="O48" s="416">
        <f t="shared" si="3"/>
        <v>0</v>
      </c>
      <c r="P48" s="417"/>
    </row>
    <row r="49" spans="1:16">
      <c r="A49" s="169"/>
      <c r="B49" s="424"/>
      <c r="C49" s="425"/>
      <c r="D49" s="418"/>
      <c r="E49" s="418"/>
      <c r="F49" s="418"/>
      <c r="G49" s="416">
        <f t="shared" si="4"/>
        <v>0</v>
      </c>
      <c r="H49" s="417"/>
      <c r="I49" s="20">
        <f t="shared" si="1"/>
        <v>0</v>
      </c>
      <c r="J49" s="27"/>
      <c r="K49" s="21">
        <f>J49*K4</f>
        <v>0</v>
      </c>
      <c r="L49" s="310"/>
      <c r="M49" s="22">
        <f t="shared" si="2"/>
        <v>1</v>
      </c>
      <c r="N49" s="299"/>
      <c r="O49" s="416">
        <f t="shared" si="3"/>
        <v>0</v>
      </c>
      <c r="P49" s="417"/>
    </row>
    <row r="50" spans="1:16">
      <c r="A50" s="169"/>
      <c r="B50" s="424"/>
      <c r="C50" s="425"/>
      <c r="D50" s="418"/>
      <c r="E50" s="418"/>
      <c r="F50" s="418"/>
      <c r="G50" s="416">
        <f t="shared" si="4"/>
        <v>0</v>
      </c>
      <c r="H50" s="417"/>
      <c r="I50" s="20">
        <f t="shared" si="1"/>
        <v>0</v>
      </c>
      <c r="J50" s="27"/>
      <c r="K50" s="21">
        <f>J50*K4</f>
        <v>0</v>
      </c>
      <c r="L50" s="310"/>
      <c r="M50" s="22">
        <f t="shared" si="2"/>
        <v>1</v>
      </c>
      <c r="N50" s="299"/>
      <c r="O50" s="416">
        <f t="shared" si="3"/>
        <v>0</v>
      </c>
      <c r="P50" s="417"/>
    </row>
    <row r="51" spans="1:16">
      <c r="A51" s="169"/>
      <c r="B51" s="424"/>
      <c r="C51" s="425"/>
      <c r="D51" s="418"/>
      <c r="E51" s="418"/>
      <c r="F51" s="418"/>
      <c r="G51" s="416">
        <f t="shared" si="4"/>
        <v>0</v>
      </c>
      <c r="H51" s="417"/>
      <c r="I51" s="20">
        <f t="shared" si="1"/>
        <v>0</v>
      </c>
      <c r="J51" s="27"/>
      <c r="K51" s="21">
        <f>J51*K4</f>
        <v>0</v>
      </c>
      <c r="L51" s="310"/>
      <c r="M51" s="22">
        <f t="shared" si="2"/>
        <v>1</v>
      </c>
      <c r="N51" s="299"/>
      <c r="O51" s="416">
        <f t="shared" si="3"/>
        <v>0</v>
      </c>
      <c r="P51" s="417"/>
    </row>
    <row r="52" spans="1:16">
      <c r="A52" s="169"/>
      <c r="B52" s="424"/>
      <c r="C52" s="425"/>
      <c r="D52" s="418"/>
      <c r="E52" s="418"/>
      <c r="F52" s="418"/>
      <c r="G52" s="416">
        <f t="shared" si="4"/>
        <v>0</v>
      </c>
      <c r="H52" s="417"/>
      <c r="I52" s="20">
        <f t="shared" si="1"/>
        <v>0</v>
      </c>
      <c r="J52" s="27"/>
      <c r="K52" s="21">
        <f>J52*K4</f>
        <v>0</v>
      </c>
      <c r="L52" s="310"/>
      <c r="M52" s="22">
        <f t="shared" si="2"/>
        <v>1</v>
      </c>
      <c r="N52" s="299"/>
      <c r="O52" s="416">
        <f t="shared" si="3"/>
        <v>0</v>
      </c>
      <c r="P52" s="417"/>
    </row>
    <row r="53" spans="1:16">
      <c r="A53" s="169"/>
      <c r="B53" s="426"/>
      <c r="C53" s="425"/>
      <c r="D53" s="419"/>
      <c r="E53" s="418"/>
      <c r="F53" s="418"/>
      <c r="G53" s="416">
        <f t="shared" si="4"/>
        <v>0</v>
      </c>
      <c r="H53" s="417"/>
      <c r="I53" s="20">
        <f t="shared" si="1"/>
        <v>0</v>
      </c>
      <c r="J53" s="27"/>
      <c r="K53" s="21">
        <f>J53*K4</f>
        <v>0</v>
      </c>
      <c r="L53" s="310"/>
      <c r="M53" s="22">
        <f t="shared" si="2"/>
        <v>1</v>
      </c>
      <c r="N53" s="299"/>
      <c r="O53" s="416">
        <f t="shared" si="3"/>
        <v>0</v>
      </c>
      <c r="P53" s="417"/>
    </row>
    <row r="54" spans="1:16">
      <c r="A54" s="2"/>
      <c r="B54" s="2"/>
    </row>
    <row r="55" spans="1:16" ht="13.5" thickBot="1">
      <c r="A55" s="2"/>
      <c r="B55" s="2"/>
      <c r="H55" s="1" t="s">
        <v>52</v>
      </c>
      <c r="I55" s="167">
        <f>SUM(I9:I53)</f>
        <v>0</v>
      </c>
      <c r="J55" s="172"/>
      <c r="K55" s="23"/>
      <c r="O55" s="1" t="s">
        <v>101</v>
      </c>
      <c r="P55" s="26">
        <f>SUM(O9:P53)</f>
        <v>0</v>
      </c>
    </row>
    <row r="56" spans="1:16" ht="13.5" thickBot="1">
      <c r="A56" s="32"/>
      <c r="B56" s="2"/>
      <c r="O56" s="170" t="s">
        <v>196</v>
      </c>
      <c r="P56" s="26">
        <f>I55-P55</f>
        <v>0</v>
      </c>
    </row>
    <row r="57" spans="1:16" ht="13.5" thickBot="1">
      <c r="A57" s="2"/>
      <c r="B57" s="2"/>
      <c r="G57" s="423" t="str">
        <f>IF(K4="","TAX RATE NOT FILLED IN","")</f>
        <v>TAX RATE NOT FILLED IN</v>
      </c>
      <c r="H57" s="423"/>
      <c r="I57" s="423"/>
      <c r="O57" s="170" t="s">
        <v>192</v>
      </c>
      <c r="P57" s="175">
        <f>IF(P56=0,0,P56/I55)</f>
        <v>0</v>
      </c>
    </row>
  </sheetData>
  <sheetProtection sheet="1" selectLockedCells="1"/>
  <protectedRanges>
    <protectedRange sqref="A9:F53 J9:J53 L9:L53 K4 H5 F5" name="Range1"/>
  </protectedRanges>
  <mergeCells count="190">
    <mergeCell ref="B10:C10"/>
    <mergeCell ref="D10:F10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8:C18"/>
    <mergeCell ref="D18:F18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26:C26"/>
    <mergeCell ref="D26:F26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34:C34"/>
    <mergeCell ref="D34:F34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42:C42"/>
    <mergeCell ref="D42:F42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B50:C50"/>
    <mergeCell ref="D50:F50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53:C53"/>
    <mergeCell ref="D53:F53"/>
    <mergeCell ref="G53:H53"/>
    <mergeCell ref="G57:I57"/>
    <mergeCell ref="B51:C51"/>
    <mergeCell ref="D51:F51"/>
    <mergeCell ref="G51:H51"/>
    <mergeCell ref="B52:C52"/>
    <mergeCell ref="D52:F52"/>
    <mergeCell ref="G52:H52"/>
    <mergeCell ref="O14:P14"/>
    <mergeCell ref="O15:P15"/>
    <mergeCell ref="O16:P16"/>
    <mergeCell ref="O17:P17"/>
    <mergeCell ref="O18:P18"/>
    <mergeCell ref="O19:P19"/>
    <mergeCell ref="O7:P7"/>
    <mergeCell ref="O9:P9"/>
    <mergeCell ref="O10:P10"/>
    <mergeCell ref="O11:P11"/>
    <mergeCell ref="O12:P12"/>
    <mergeCell ref="O13:P13"/>
    <mergeCell ref="O26:P26"/>
    <mergeCell ref="O27:P27"/>
    <mergeCell ref="O28:P28"/>
    <mergeCell ref="O29:P29"/>
    <mergeCell ref="O30:P30"/>
    <mergeCell ref="O31:P31"/>
    <mergeCell ref="O20:P20"/>
    <mergeCell ref="O21:P21"/>
    <mergeCell ref="O22:P22"/>
    <mergeCell ref="O23:P23"/>
    <mergeCell ref="O24:P24"/>
    <mergeCell ref="O25:P25"/>
    <mergeCell ref="O38:P38"/>
    <mergeCell ref="O39:P39"/>
    <mergeCell ref="O40:P40"/>
    <mergeCell ref="O41:P41"/>
    <mergeCell ref="O42:P42"/>
    <mergeCell ref="O43:P43"/>
    <mergeCell ref="O32:P32"/>
    <mergeCell ref="O33:P33"/>
    <mergeCell ref="O34:P34"/>
    <mergeCell ref="O35:P35"/>
    <mergeCell ref="O36:P36"/>
    <mergeCell ref="O37:P37"/>
    <mergeCell ref="O44:P44"/>
    <mergeCell ref="O45:P45"/>
    <mergeCell ref="O46:P46"/>
    <mergeCell ref="O47:P47"/>
    <mergeCell ref="O52:P52"/>
    <mergeCell ref="O53:P53"/>
    <mergeCell ref="O48:P48"/>
    <mergeCell ref="O49:P49"/>
    <mergeCell ref="O50:P50"/>
    <mergeCell ref="O51:P51"/>
  </mergeCells>
  <phoneticPr fontId="36" type="noConversion"/>
  <conditionalFormatting sqref="D9 D10:F53">
    <cfRule type="expression" dxfId="36" priority="1">
      <formula>AND(A9="",J9&gt;0)</formula>
    </cfRule>
  </conditionalFormatting>
  <conditionalFormatting sqref="G57:I57">
    <cfRule type="cellIs" dxfId="35" priority="3" stopIfTrue="1" operator="equal">
      <formula>"TAX RATE NOT FILLED IN"</formula>
    </cfRule>
  </conditionalFormatting>
  <conditionalFormatting sqref="H56:I56">
    <cfRule type="cellIs" dxfId="34" priority="2" stopIfTrue="1" operator="equal">
      <formula>"TAX NOT FILLED IN"</formula>
    </cfRule>
  </conditionalFormatting>
  <dataValidations count="1">
    <dataValidation type="decimal" allowBlank="1" showInputMessage="1" showErrorMessage="1" sqref="L9:L53" xr:uid="{F34304A0-AD49-433D-9D33-1F5BB69BD51B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69CB34B82A0419C17929CC63C2C44" ma:contentTypeVersion="8" ma:contentTypeDescription="Create a new document." ma:contentTypeScope="" ma:versionID="3ea1ce9eaf2fc03a3a8b335ed8a9399e">
  <xsd:schema xmlns:xsd="http://www.w3.org/2001/XMLSchema" xmlns:xs="http://www.w3.org/2001/XMLSchema" xmlns:p="http://schemas.microsoft.com/office/2006/metadata/properties" xmlns:ns3="dbae2c45-1069-446e-8d43-ccc6fa47ccc9" targetNamespace="http://schemas.microsoft.com/office/2006/metadata/properties" ma:root="true" ma:fieldsID="79c19da221694c165221daad245a9100" ns3:_="">
    <xsd:import namespace="dbae2c45-1069-446e-8d43-ccc6fa47cc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e2c45-1069-446e-8d43-ccc6fa47c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5FDE95-3A99-4C0C-B1ED-B5E7D0891829}">
  <ds:schemaRefs>
    <ds:schemaRef ds:uri="http://schemas.microsoft.com/office/2006/documentManagement/types"/>
    <ds:schemaRef ds:uri="dbae2c45-1069-446e-8d43-ccc6fa47ccc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12763A2-6172-4E4D-96ED-B9634630D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EF855-E283-42A5-9FE2-306A22E97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e2c45-1069-446e-8d43-ccc6fa47c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16</vt:i4>
      </vt:variant>
    </vt:vector>
  </HeadingPairs>
  <TitlesOfParts>
    <vt:vector size="44" baseType="lpstr">
      <vt:lpstr>Labor 1</vt:lpstr>
      <vt:lpstr>Labor 2</vt:lpstr>
      <vt:lpstr>Labor 3</vt:lpstr>
      <vt:lpstr>SCOPE</vt:lpstr>
      <vt:lpstr>Material 1</vt:lpstr>
      <vt:lpstr>Material 2</vt:lpstr>
      <vt:lpstr>Material 3</vt:lpstr>
      <vt:lpstr>Material 4</vt:lpstr>
      <vt:lpstr>Material 5</vt:lpstr>
      <vt:lpstr>BOM1</vt:lpstr>
      <vt:lpstr>BOM2</vt:lpstr>
      <vt:lpstr>BOM3</vt:lpstr>
      <vt:lpstr>BOM4</vt:lpstr>
      <vt:lpstr>BOM5</vt:lpstr>
      <vt:lpstr>Total</vt:lpstr>
      <vt:lpstr>Cust Summary</vt:lpstr>
      <vt:lpstr>Subcont</vt:lpstr>
      <vt:lpstr>SubcontBOM</vt:lpstr>
      <vt:lpstr>Freight 1</vt:lpstr>
      <vt:lpstr>Freight 2</vt:lpstr>
      <vt:lpstr>Freight 3</vt:lpstr>
      <vt:lpstr>Freight 4</vt:lpstr>
      <vt:lpstr>Freight 5</vt:lpstr>
      <vt:lpstr>SUMMARY</vt:lpstr>
      <vt:lpstr>Sub. Freight</vt:lpstr>
      <vt:lpstr>EBM Rate SHEET</vt:lpstr>
      <vt:lpstr>Job Info</vt:lpstr>
      <vt:lpstr>Tax </vt:lpstr>
      <vt:lpstr>'BOM1'!Print_Area</vt:lpstr>
      <vt:lpstr>'BOM2'!Print_Area</vt:lpstr>
      <vt:lpstr>'BOM3'!Print_Area</vt:lpstr>
      <vt:lpstr>'BOM4'!Print_Area</vt:lpstr>
      <vt:lpstr>'BOM5'!Print_Area</vt:lpstr>
      <vt:lpstr>'Freight 1'!Print_Area</vt:lpstr>
      <vt:lpstr>'Freight 2'!Print_Area</vt:lpstr>
      <vt:lpstr>'Freight 3'!Print_Area</vt:lpstr>
      <vt:lpstr>'Freight 4'!Print_Area</vt:lpstr>
      <vt:lpstr>'Freight 5'!Print_Area</vt:lpstr>
      <vt:lpstr>'Job Info'!Print_Area</vt:lpstr>
      <vt:lpstr>'Labor 1'!Print_Area</vt:lpstr>
      <vt:lpstr>'Labor 2'!Print_Area</vt:lpstr>
      <vt:lpstr>'Sub. Freight'!Print_Area</vt:lpstr>
      <vt:lpstr>'Tax '!Print_Area</vt:lpstr>
      <vt:lpstr>Total!Print_Area</vt:lpstr>
    </vt:vector>
  </TitlesOfParts>
  <Company>EBM Corporations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bpetersen</dc:creator>
  <cp:lastModifiedBy>Nick Griffith</cp:lastModifiedBy>
  <cp:lastPrinted>2026-03-27T17:03:34Z</cp:lastPrinted>
  <dcterms:created xsi:type="dcterms:W3CDTF">2005-07-26T13:25:26Z</dcterms:created>
  <dcterms:modified xsi:type="dcterms:W3CDTF">2026-04-07T18:03:10Z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0x01010079F69CB34B82A0419C17929CC63C2C44</vt:lpwstr>
  </property>
</Properties>
</file>